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1" documentId="8_{13A3CB9E-90D7-1D4C-A109-8B59DCAF5AC0}" xr6:coauthVersionLast="47" xr6:coauthVersionMax="47" xr10:uidLastSave="{D0F4DB5D-9128-4A5E-A29B-7DC2009BE638}"/>
  <bookViews>
    <workbookView xWindow="0" yWindow="500" windowWidth="51200" windowHeight="26560" firstSheet="4" activeTab="4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19" i="4" l="1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9" i="4"/>
  <c r="C40" i="4"/>
  <c r="C41" i="4"/>
  <c r="C42" i="4"/>
  <c r="C43" i="4"/>
  <c r="C44" i="4"/>
  <c r="C45" i="4"/>
  <c r="C46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<sst xmlns="http://schemas.openxmlformats.org/spreadsheetml/2006/main" count="1388" uniqueCount="460">
  <si>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</si>
  <si>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</si>
  <si>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</si>
  <si>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</si>
  <si>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</si>
  <si>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</si>
  <si>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</si>
  <si>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</si>
  <si>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</si>
  <si>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</si>
  <si>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</si>
  <si>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</si>
  <si>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</si>
  <si>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</si>
  <si>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</si>
  <si>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</si>
  <si>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</si>
  <si>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</si>
  <si>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</si>
  <si>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</si>
  <si>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</si>
  <si>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</si>
  <si>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</si>
  <si>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</si>
  <si>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</si>
  <si>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</si>
  <si>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</si>
  <si>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</si>
  <si>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</si>
  <si>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</si>
  <si>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</si>
  <si>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</si>
  <si>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</si>
  <si>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</si>
  <si>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</si>
  <si>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</si>
  <si>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</si>
  <si>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</si>
  <si>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</si>
  <si>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</si>
  <si>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</si>
  <si>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</si>
  <si>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</si>
  <si>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</si>
  <si>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</si>
  <si>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</si>
  <si>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</si>
  <si>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</si>
  <si>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</si>
  <si>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</si>
  <si>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</si>
  <si>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</si>
  <si>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</si>
  <si>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</si>
  <si>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</si>
  <si>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</si>
  <si>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</si>
  <si>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</si>
  <si>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</si>
  <si>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</si>
  <si>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</si>
  <si>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</si>
  <si>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</si>
  <si>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</si>
  <si>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</si>
  <si>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Affaires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</si>
  <si>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</si>
  <si>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</si>
  <si>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</si>
  <si>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</si>
  <si>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</si>
  <si>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</si>
  <si>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</si>
  <si>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</si>
  <si>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</si>
  <si>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</si>
  <si>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</si>
  <si>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</si>
  <si>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</si>
  <si>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</si>
  <si>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</si>
  <si>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Code à créer dans Apogée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</si>
  <si>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</si>
  <si>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</si>
  <si>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</si>
  <si>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</si>
  <si>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</si>
  <si>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</si>
  <si>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</si>
  <si>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</si>
  <si>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</si>
  <si>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</si>
  <si>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</si>
  <si>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</si>
  <si>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</si>
  <si>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</si>
  <si>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</si>
  <si>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</si>
  <si>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</si>
  <si>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</si>
  <si>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</si>
  <si>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</si>
  <si>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</si>
  <si>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</si>
  <si>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</si>
  <si>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</si>
  <si>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</si>
  <si>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</si>
  <si>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</si>
  <si>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</si>
  <si>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</si>
  <si>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</si>
  <si>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</si>
  <si>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</si>
  <si>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</si>
  <si>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</si>
  <si>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</si>
  <si>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</si>
  <si>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</si>
  <si>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Sciences de la terre et des planètes, environnement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</si>
  <si>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</si>
  <si>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</si>
  <si>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</si>
  <si>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</si>
  <si>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</si>
  <si>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</si>
  <si>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</si>
  <si>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</si>
  <si>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</si>
  <si>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</si>
  <si>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</si>
  <si>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</si>
  <si>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</si>
  <si>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</si>
  <si>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</si>
  <si>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</si>
  <si>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</si>
  <si>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</si>
  <si>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</si>
  <si>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</si>
  <si>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</si>
  <si>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</si>
  <si>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</si>
  <si>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</si>
  <si>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</si>
  <si>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</si>
  <si>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</si>
  <si>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</si>
  <si>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</si>
  <si>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</si>
  <si>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</si>
  <si>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</si>
  <si>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</si>
  <si>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</si>
  <si>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</si>
  <si>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</si>
  <si>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</si>
  <si>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</si>
  <si>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</si>
  <si>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</si>
  <si>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</si>
  <si>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</si>
  <si>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</si>
  <si>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</si>
  <si>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</si>
  <si>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</si>
  <si>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</si>
  <si>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</si>
  <si>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</si>
  <si>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</si>
  <si>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</si>
  <si>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</si>
  <si>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</si>
  <si>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</si>
  <si>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</si>
  <si>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</si>
  <si>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</si>
  <si>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</si>
  <si>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</si>
  <si>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</si>
  <si>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</si>
  <si>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</si>
  <si>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</si>
  <si>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</si>
  <si>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</si>
  <si>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</si>
  <si>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</si>
  <si>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</si>
  <si>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</si>
  <si>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</si>
  <si>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</si>
  <si>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</si>
  <si>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</si>
  <si>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</si>
  <si>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</si>
  <si>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</si>
  <si>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</si>
  <si>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</si>
  <si>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</si>
  <si>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</si>
  <si>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</si>
  <si>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</si>
  <si>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</si>
  <si>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</si>
  <si>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</si>
  <si>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</si>
  <si>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</si>
  <si>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</si>
  <si>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</si>
  <si>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</si>
  <si>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</si>
  <si>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</si>
  <si>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</si>
  <si>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</si>
  <si>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</si>
  <si>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</si>
  <si>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</si>
  <si>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</si>
  <si>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</si>
  <si>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</si>
  <si>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</si>
  <si>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</si>
  <si>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</si>
  <si>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</si>
  <si>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</si>
  <si>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</si>
  <si>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</si>
  <si>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</si>
  <si>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</si>
  <si>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</si>
  <si>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</si>
  <si>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</si>
  <si>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</si>
  <si>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</si>
  <si>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</si>
  <si>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</si>
  <si>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</si>
  <si>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</si>
  <si>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</si>
  <si>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</si>
  <si>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</si>
  <si>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</si>
  <si>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</si>
  <si>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</si>
  <si>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</si>
  <si>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</si>
  <si>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</si>
  <si>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</si>
  <si>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</si>
  <si>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</si>
  <si>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Gouverner et Administrer : Etat, territoires et sociétés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</si>
  <si>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</si>
  <si>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</si>
  <si>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</si>
  <si>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</si>
  <si>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</si>
  <si>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</si>
  <si>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</si>
  <si>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t xml:space="preserve">Chaque UE est définitivement acquise dès lors que l'étudiant.e y a obtenu la moyenne égale ou supérieure à 10/20. Au sein de chaque UE, il y a compensation entre les ECUE. </t>
    </r>
    <r>
      <rPr>
        <strike/>
        <sz val="11"/>
        <color rgb="FFFF0000"/>
        <rFont val="Calibri (Corps)"/>
      </rPr>
      <t>Au sein chaque ECUE, il y a compensation entre les sous-ECUE</t>
    </r>
  </si>
  <si>
    <t>Obtention du Semestre</t>
  </si>
  <si>
    <t>Chaque semestre est définitivement acquis dès lors que l'étudiant.e y a obtenu une moyenne égale ou supérieure à 10/20. Au cours de chaque semestre, il y a compensation entre les UE</t>
  </si>
  <si>
    <t>Obtention de l'Année</t>
  </si>
  <si>
    <t>Chaque année du Master est définitivement acquise dès lors que l'étudiant.e y a obtenu une moyenne égale ou supérieure à 10/20. Au cours de chaque année, il y a compensation entre les 2 semestres</t>
  </si>
  <si>
    <t>Note éliminatoire/ Note seuil</t>
  </si>
  <si>
    <r>
      <t xml:space="preserve">En dessous de 10/20. </t>
    </r>
    <r>
      <rPr>
        <sz val="11"/>
        <rFont val="Calibri"/>
        <family val="2"/>
        <scheme val="minor"/>
      </rPr>
      <t>pour le mémoire</t>
    </r>
    <r>
      <rPr>
        <sz val="11"/>
        <color rgb="FFFF0000"/>
        <rFont val="Calibri"/>
        <family val="2"/>
        <scheme val="minor"/>
      </rPr>
      <t xml:space="preserve"> </t>
    </r>
    <r>
      <rPr>
        <strike/>
        <sz val="11"/>
        <color rgb="FFFF0000"/>
        <rFont val="Calibri (Corps)"/>
      </rPr>
      <t>du S2 (UE 4.4)</t>
    </r>
    <r>
      <rPr>
        <sz val="11"/>
        <color rgb="FFFF0000"/>
        <rFont val="Calibri"/>
        <family val="2"/>
        <scheme val="minor"/>
      </rPr>
      <t xml:space="preserve"> et</t>
    </r>
    <r>
      <rPr>
        <sz val="11"/>
        <color theme="1"/>
        <rFont val="Calibri"/>
        <family val="2"/>
        <scheme val="minor"/>
      </rPr>
      <t xml:space="preserve"> du S4. </t>
    </r>
    <r>
      <rPr>
        <sz val="11"/>
        <color rgb="FFFF0000"/>
        <rFont val="Calibri"/>
        <family val="2"/>
        <scheme val="minor"/>
      </rPr>
      <t>Une note de mémoire ou de rapport de stage au S4 inférieure à 10/20 ajourne le semestre et l'année.</t>
    </r>
  </si>
  <si>
    <t>REDOUBLEMENT</t>
  </si>
  <si>
    <t>sur autorisation du jury lors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</si>
  <si>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</si>
  <si>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</si>
  <si>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</si>
  <si>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</si>
  <si>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</si>
  <si>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</si>
  <si>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</si>
  <si>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</si>
  <si>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</si>
  <si>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</si>
  <si>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</si>
  <si>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</si>
  <si>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</si>
  <si>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</si>
  <si>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</si>
  <si>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</si>
  <si>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</si>
  <si>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</si>
  <si>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</si>
  <si>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</si>
  <si>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</si>
  <si>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Switch ODYSSEE S1 </t>
  </si>
  <si>
    <t>EUR ODYSSEE</t>
  </si>
  <si>
    <t xml:space="preserve"> Particpation au pot commun de l'EUR ODYSSEE à hauteur de 36Heqtd sur les 2 ans de Master, Voir maquette EUR pour le détail des choix,</t>
  </si>
  <si>
    <t>Historiographie et Sources de la recherche 1</t>
  </si>
  <si>
    <t>2.1</t>
  </si>
  <si>
    <t>Histoire des écoles historiques (XVIIe-XXIs s.)</t>
  </si>
  <si>
    <t>Parcours Histoire mondiale et connectée de la Méditerranée</t>
  </si>
  <si>
    <t>2.2</t>
  </si>
  <si>
    <t xml:space="preserve">Sources et corpus </t>
  </si>
  <si>
    <t>Min 1 Max 1</t>
  </si>
  <si>
    <t>L'étudiant.e CHOISIT UNE des options qui suivent sur les 4 proposées</t>
  </si>
  <si>
    <t>2.2.1</t>
  </si>
  <si>
    <t>Sources et Corpus manuscrits (médiévale et moderne)</t>
  </si>
  <si>
    <t>Parcours Histoire mondiale et connectée de la Méditerranée, de la même mention</t>
  </si>
  <si>
    <t>2.2.2</t>
  </si>
  <si>
    <t>Sources et Corpus imprimés (XVe-XXIe s.)</t>
  </si>
  <si>
    <t>2.2.3</t>
  </si>
  <si>
    <t>Sources et Corpus épigraphiques, archéologique et monumentaux</t>
  </si>
  <si>
    <t>2.2.4</t>
  </si>
  <si>
    <t>Sources et Corpus iconographiques (transpériode)</t>
  </si>
  <si>
    <t>Historiographie et Sources de la recherche 2</t>
  </si>
  <si>
    <t>3.1</t>
  </si>
  <si>
    <t>Histoire de l'histoire de l'art, de l'archéologie et du patrimoine</t>
  </si>
  <si>
    <t>Parcours Archéologie, Histoire, Histoire des images</t>
  </si>
  <si>
    <t>3.2</t>
  </si>
  <si>
    <t>Sources et Corpus 2</t>
  </si>
  <si>
    <t>Heures déjà comptées en ECUE 2.2</t>
  </si>
  <si>
    <t>Même choix que pour l'UE2, avec obligation pour l'étudiant de prendre un cours différent</t>
  </si>
  <si>
    <t>3.2.1</t>
  </si>
  <si>
    <t xml:space="preserve">Parcours Histoire mondiale et connectée de la Méditerranée, de la même mention </t>
  </si>
  <si>
    <t>3.2.2</t>
  </si>
  <si>
    <t>3.2.3</t>
  </si>
  <si>
    <t>3.2.4</t>
  </si>
  <si>
    <t>Construire et présenter une argumentation scientifique 1</t>
  </si>
  <si>
    <t>4.1</t>
  </si>
  <si>
    <t xml:space="preserve">Instruments de la recherche  </t>
  </si>
  <si>
    <t>1 cours au choix parmi 2</t>
  </si>
  <si>
    <t>4.1.1</t>
  </si>
  <si>
    <t>Instruments de la recherche pour les mondes anciens et médiévaux</t>
  </si>
  <si>
    <t>4.1.2</t>
  </si>
  <si>
    <t>Instruments de la recherche pour les mondes modernes et contemporains</t>
  </si>
  <si>
    <t>4.2</t>
  </si>
  <si>
    <t>Atelier d'écriture 1</t>
  </si>
  <si>
    <t>Actualité de la recherche</t>
  </si>
  <si>
    <t>5.1</t>
  </si>
  <si>
    <t xml:space="preserve">Actualité de la recherche sur les mondes anciens et médiévaux </t>
  </si>
  <si>
    <t>portée</t>
  </si>
  <si>
    <t>Parcours archéologie, histoire, histoire des images</t>
  </si>
  <si>
    <t>5.2</t>
  </si>
  <si>
    <t>Actualité de la recherche sur les mondes modernes et contemporain</t>
  </si>
  <si>
    <t xml:space="preserve">Parcours Histoire mondiale et connectée de la Méditerranée </t>
  </si>
  <si>
    <t>Outils de la recherche 1</t>
  </si>
  <si>
    <t>6.1</t>
  </si>
  <si>
    <t>Traiter les données à l'heure du digital</t>
  </si>
  <si>
    <t>2 sous-ECUE au choix de 12h (6h CM et 6h TD) sur les 4 proposées</t>
  </si>
  <si>
    <t>6.1.1</t>
  </si>
  <si>
    <t>Formalisation des données historiques et statistiques</t>
  </si>
  <si>
    <t>Parcours Arcéhologie, histoire, histoire des images de la même mention</t>
  </si>
  <si>
    <t>6.1.2</t>
  </si>
  <si>
    <t xml:space="preserve">Edition de textes et humanités numériques </t>
  </si>
  <si>
    <t>6.1.3</t>
  </si>
  <si>
    <t xml:space="preserve">Lexicographie et sémantique historique </t>
  </si>
  <si>
    <t>6.1.4</t>
  </si>
  <si>
    <t>Méthodes et analyses archéologiques</t>
  </si>
  <si>
    <t>6.2</t>
  </si>
  <si>
    <t>Langue étrangère</t>
  </si>
  <si>
    <t>LANSAD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</si>
  <si>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</si>
  <si>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</si>
  <si>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</si>
  <si>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</si>
  <si>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</si>
  <si>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</si>
  <si>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</si>
  <si>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</si>
  <si>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</si>
  <si>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</si>
  <si>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</si>
  <si>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</si>
  <si>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</si>
  <si>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</si>
  <si>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</si>
  <si>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</si>
  <si>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</si>
  <si>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</si>
  <si>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</si>
  <si>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</si>
  <si>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</si>
  <si>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</si>
  <si>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</si>
  <si>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</si>
  <si>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</si>
  <si>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</si>
  <si>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</si>
  <si>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oral</t>
  </si>
  <si>
    <t>Switch ODYSSEE S2</t>
  </si>
  <si>
    <t>Département d'histoire - EUR ODYSSEE</t>
  </si>
  <si>
    <t>Thématiques liées aux laboratoires</t>
  </si>
  <si>
    <t>2.1.</t>
  </si>
  <si>
    <t>De la Méditerranée au Monde. Une histoire globale du capitalisme</t>
  </si>
  <si>
    <t>porteuse</t>
  </si>
  <si>
    <t>2.2.</t>
  </si>
  <si>
    <t>Participation aux manifestations scientifiques des laboratoires</t>
  </si>
  <si>
    <t>CEPAM et CMMC</t>
  </si>
  <si>
    <t>heures dispensées gracieusement par les laboratoires d'adossement (CEPAM et CMMC)</t>
  </si>
  <si>
    <t>Options des parcours</t>
  </si>
  <si>
    <t>3.1.</t>
  </si>
  <si>
    <t>Histoire constitutionnelle</t>
  </si>
  <si>
    <t>cours assurés par l'EUR LEX@société</t>
  </si>
  <si>
    <t>3.2.</t>
  </si>
  <si>
    <t>Pouvoirs et sociétés en Europe occidentale</t>
  </si>
  <si>
    <t>PPR</t>
  </si>
  <si>
    <t>4.1.</t>
  </si>
  <si>
    <t>Atelier d'écriture 2</t>
  </si>
  <si>
    <t>4.2.</t>
  </si>
  <si>
    <t>Epistémologie des sciences et régimes d'historicité</t>
  </si>
  <si>
    <t>4.3.</t>
  </si>
  <si>
    <t>Outils de la recherche 2</t>
  </si>
  <si>
    <t>Option Intelligence Artificielle appliquée aux données textuelles, archéologiques et aux imagesfinancée par EFELIA</t>
  </si>
  <si>
    <t>Min2Max2</t>
  </si>
  <si>
    <t>2 cours au choix parmi les suivants</t>
  </si>
  <si>
    <t>4.3.1.</t>
  </si>
  <si>
    <t>Epigraphie</t>
  </si>
  <si>
    <t>Parcours A2HI</t>
  </si>
  <si>
    <t>4.3.2.</t>
  </si>
  <si>
    <t>Paléographie</t>
  </si>
  <si>
    <t>4.3.3.</t>
  </si>
  <si>
    <t>Intelligence Artificielle appliquée aux données textuelles, archéologiques et aux images</t>
  </si>
  <si>
    <t>EFELIA</t>
  </si>
  <si>
    <t>4.3.4.</t>
  </si>
  <si>
    <t>SIG et traitement spatatial des données</t>
  </si>
  <si>
    <t>4.3.5.</t>
  </si>
  <si>
    <t>Introduction à l'analyse de réseaux</t>
  </si>
  <si>
    <t>4.4.</t>
  </si>
  <si>
    <t>Mémoire de recherche exploratoire ou rapport de stage</t>
  </si>
  <si>
    <t>Pour les MCC, note éliminatoire de 10/20</t>
  </si>
  <si>
    <t>Seuil de compensation</t>
  </si>
  <si>
    <t>4h</t>
  </si>
  <si>
    <r>
      <rPr>
        <sz val="11"/>
        <color rgb="FFFFFF00"/>
        <rFont val="Calibri"/>
        <family val="2"/>
        <scheme val="minor"/>
      </rPr>
      <t>2h</t>
    </r>
    <r>
      <rPr>
        <sz val="11"/>
        <color rgb="FFFF0000"/>
        <rFont val="Calibri"/>
        <family val="2"/>
        <scheme val="minor"/>
      </rPr>
      <t>3h</t>
    </r>
  </si>
  <si>
    <t>2ème Année</t>
  </si>
  <si>
    <t>Switch ODYSSEE</t>
  </si>
  <si>
    <t>Enseignements transversaux</t>
  </si>
  <si>
    <t>Histoire de l'Etat. Perspectives diachroniques 1</t>
  </si>
  <si>
    <t>Enseignement au choix</t>
  </si>
  <si>
    <t>Min1 et Max 1</t>
  </si>
  <si>
    <t>1 cours au choix parmi les deux proposés</t>
  </si>
  <si>
    <t>Iconographie politique</t>
  </si>
  <si>
    <t>Ville et sociétés urbaines</t>
  </si>
  <si>
    <t>Options de spécialisation 1</t>
  </si>
  <si>
    <t>Histoire de l'Etat. Perspectives diachroniques 2</t>
  </si>
  <si>
    <t>Droit du patrimoine</t>
  </si>
  <si>
    <t>Parcours Archéologie Histoire Histoire des images</t>
  </si>
  <si>
    <t>enseignements assurés par des professionnels</t>
  </si>
  <si>
    <t>Options de spécialisation 2</t>
  </si>
  <si>
    <t>Droit administratif</t>
  </si>
  <si>
    <t>Finances publiques</t>
  </si>
  <si>
    <t>Options de spécialisation 3</t>
  </si>
  <si>
    <t>5.1.</t>
  </si>
  <si>
    <t>Méthodologie pour les concours</t>
  </si>
  <si>
    <t>5.2.</t>
  </si>
  <si>
    <t>Insertion professionnelle</t>
  </si>
  <si>
    <t>*</t>
  </si>
  <si>
    <t>6.2.</t>
  </si>
  <si>
    <t>Conférences métiers</t>
  </si>
  <si>
    <r>
      <rPr>
        <sz val="11"/>
        <color rgb="FFFFFF00"/>
        <rFont val="Calibri"/>
        <family val="2"/>
        <scheme val="minor"/>
      </rPr>
      <t>1h</t>
    </r>
    <r>
      <rPr>
        <sz val="11"/>
        <color rgb="FFFF0000"/>
        <rFont val="Calibri"/>
        <family val="2"/>
        <scheme val="minor"/>
      </rPr>
      <t>1h30</t>
    </r>
  </si>
  <si>
    <t>2h</t>
  </si>
  <si>
    <r>
      <rPr>
        <sz val="11"/>
        <color rgb="FFFFFF00"/>
        <rFont val="Calibri"/>
        <family val="2"/>
        <scheme val="minor"/>
      </rPr>
      <t>2h</t>
    </r>
    <r>
      <rPr>
        <sz val="11"/>
        <color rgb="FFFF0000"/>
        <rFont val="Calibri"/>
        <family val="2"/>
        <scheme val="minor"/>
      </rPr>
      <t>4h</t>
    </r>
  </si>
  <si>
    <t>NON</t>
  </si>
  <si>
    <t>PPR-Mémoire de recherche ou rapport de stage</t>
  </si>
  <si>
    <t>La notion de porteur / portée ne s'applique pas, car il s'agit d'un mémoire sans heures maquettées</t>
  </si>
  <si>
    <t xml:space="preserve">Formation Initiation à la Science Ouverte </t>
  </si>
  <si>
    <t>SCD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</si>
</sst>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strike/>
      <sz val="11"/>
      <color rgb="FFFF0000"/>
      <name val="Calibri (Corps)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9" fontId="1" fillId="7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4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K25" zoomScale="85" zoomScaleNormal="85" workbookViewId="0">
      <selection activeCell="O56" sqref="O56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65</v>
      </c>
      <c r="P13" s="1" t="s">
        <v>81</v>
      </c>
    </row>
    <row r="14" spans="1:16">
      <c r="A14" s="1" t="s">
        <v>82</v>
      </c>
      <c r="B14" s="20" t="s">
        <v>83</v>
      </c>
      <c r="C14" s="1" t="s">
        <v>84</v>
      </c>
      <c r="E14" s="20" t="s">
        <v>47</v>
      </c>
      <c r="F14" s="1" t="s">
        <v>85</v>
      </c>
      <c r="G14" s="1" t="s">
        <v>86</v>
      </c>
      <c r="I14" s="20" t="s">
        <v>87</v>
      </c>
      <c r="J14" s="1" t="s">
        <v>88</v>
      </c>
      <c r="L14" s="1" t="s">
        <v>89</v>
      </c>
      <c r="O14" s="1" t="s">
        <v>75</v>
      </c>
      <c r="P14" s="1" t="s">
        <v>90</v>
      </c>
    </row>
    <row r="15" spans="1:16">
      <c r="A15" s="1" t="s">
        <v>91</v>
      </c>
      <c r="B15" s="20" t="s">
        <v>92</v>
      </c>
      <c r="C15" s="1" t="s">
        <v>93</v>
      </c>
      <c r="E15" s="20" t="s">
        <v>61</v>
      </c>
      <c r="F15" s="1" t="s">
        <v>94</v>
      </c>
      <c r="G15" s="1" t="s">
        <v>95</v>
      </c>
      <c r="J15" s="1" t="s">
        <v>78</v>
      </c>
      <c r="L15" s="1" t="s">
        <v>36</v>
      </c>
      <c r="O15" s="1" t="s">
        <v>84</v>
      </c>
      <c r="P15" s="1" t="s">
        <v>96</v>
      </c>
    </row>
    <row r="16" spans="1:16">
      <c r="A16" s="1" t="s">
        <v>97</v>
      </c>
      <c r="C16" s="1" t="s">
        <v>98</v>
      </c>
      <c r="E16" s="20" t="s">
        <v>71</v>
      </c>
      <c r="F16" s="1" t="s">
        <v>99</v>
      </c>
      <c r="G16" s="1" t="s">
        <v>100</v>
      </c>
      <c r="J16" s="1" t="s">
        <v>101</v>
      </c>
      <c r="L16" s="1" t="s">
        <v>102</v>
      </c>
      <c r="O16" s="1" t="s">
        <v>93</v>
      </c>
      <c r="P16" s="1" t="s">
        <v>103</v>
      </c>
    </row>
    <row r="17" spans="1:16">
      <c r="A17" s="1" t="s">
        <v>104</v>
      </c>
      <c r="C17" s="1" t="s">
        <v>105</v>
      </c>
      <c r="E17" s="20" t="s">
        <v>106</v>
      </c>
      <c r="F17" s="1" t="s">
        <v>107</v>
      </c>
      <c r="G17" s="1" t="s">
        <v>108</v>
      </c>
      <c r="J17" s="1" t="s">
        <v>109</v>
      </c>
      <c r="O17" s="1" t="s">
        <v>98</v>
      </c>
      <c r="P17" s="1" t="s">
        <v>81</v>
      </c>
    </row>
    <row r="18" spans="1:16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105</v>
      </c>
      <c r="P18" s="1" t="s">
        <v>113</v>
      </c>
    </row>
    <row r="19" spans="1:16">
      <c r="C19" s="1" t="s">
        <v>114</v>
      </c>
      <c r="E19" s="20" t="s">
        <v>41</v>
      </c>
      <c r="F19" s="1" t="s">
        <v>115</v>
      </c>
      <c r="G19" s="1" t="s">
        <v>116</v>
      </c>
      <c r="O19" s="1" t="s">
        <v>106</v>
      </c>
      <c r="P19" s="1" t="s">
        <v>117</v>
      </c>
    </row>
    <row r="20" spans="1:16">
      <c r="G20" s="1" t="s">
        <v>118</v>
      </c>
      <c r="O20" s="1" t="s">
        <v>110</v>
      </c>
      <c r="P20" s="1" t="s">
        <v>81</v>
      </c>
    </row>
    <row r="21" spans="1:16">
      <c r="G21" s="1" t="s">
        <v>119</v>
      </c>
      <c r="O21" s="1" t="s">
        <v>114</v>
      </c>
      <c r="P21" s="1" t="s">
        <v>81</v>
      </c>
    </row>
    <row r="22" spans="1:16">
      <c r="G22" s="1" t="s">
        <v>78</v>
      </c>
      <c r="O22" s="1" t="s">
        <v>63</v>
      </c>
      <c r="P22" s="1" t="s">
        <v>120</v>
      </c>
    </row>
    <row r="23" spans="1:16">
      <c r="O23" s="1" t="s">
        <v>73</v>
      </c>
      <c r="P23" s="1" t="s">
        <v>121</v>
      </c>
    </row>
    <row r="24" spans="1:16">
      <c r="A24" s="1" t="s">
        <v>122</v>
      </c>
      <c r="O24" s="1" t="s">
        <v>82</v>
      </c>
      <c r="P24" s="1" t="s">
        <v>123</v>
      </c>
    </row>
    <row r="25" spans="1:16">
      <c r="A25" s="1" t="s">
        <v>124</v>
      </c>
      <c r="B25" s="1" t="s">
        <v>125</v>
      </c>
      <c r="C25" s="1" t="s">
        <v>126</v>
      </c>
      <c r="D25" s="1" t="s">
        <v>127</v>
      </c>
      <c r="E25" s="1" t="s">
        <v>128</v>
      </c>
      <c r="F25" s="1" t="s">
        <v>129</v>
      </c>
      <c r="G25" s="1" t="s">
        <v>130</v>
      </c>
      <c r="O25" s="1" t="s">
        <v>91</v>
      </c>
      <c r="P25" s="1" t="s">
        <v>131</v>
      </c>
    </row>
    <row r="26" spans="1:16">
      <c r="A26" s="1" t="s">
        <v>132</v>
      </c>
      <c r="B26" s="1" t="s">
        <v>133</v>
      </c>
      <c r="C26" s="20" t="s">
        <v>134</v>
      </c>
      <c r="D26" s="1" t="s">
        <v>135</v>
      </c>
      <c r="E26" s="50" t="s">
        <v>136</v>
      </c>
      <c r="F26" s="1" t="s">
        <v>137</v>
      </c>
      <c r="G26" s="1" t="s">
        <v>138</v>
      </c>
      <c r="O26" s="1" t="s">
        <v>97</v>
      </c>
      <c r="P26" s="1" t="s">
        <v>139</v>
      </c>
    </row>
    <row r="27" spans="1:16">
      <c r="B27" s="1" t="s">
        <v>136</v>
      </c>
      <c r="C27" s="49"/>
      <c r="D27" s="1" t="s">
        <v>136</v>
      </c>
      <c r="E27" s="50" t="s">
        <v>140</v>
      </c>
      <c r="F27" s="1" t="s">
        <v>133</v>
      </c>
      <c r="G27" s="1" t="s">
        <v>141</v>
      </c>
      <c r="O27" s="1" t="s">
        <v>142</v>
      </c>
      <c r="P27" s="1" t="s">
        <v>143</v>
      </c>
    </row>
    <row r="28" spans="1:16">
      <c r="D28" s="1" t="s">
        <v>140</v>
      </c>
      <c r="F28" s="1" t="s">
        <v>132</v>
      </c>
      <c r="G28" s="1" t="s">
        <v>135</v>
      </c>
      <c r="O28" s="1" t="s">
        <v>66</v>
      </c>
      <c r="P28" s="1" t="s">
        <v>144</v>
      </c>
    </row>
    <row r="29" spans="1:16">
      <c r="D29" s="1" t="s">
        <v>132</v>
      </c>
      <c r="G29" s="1" t="s">
        <v>140</v>
      </c>
      <c r="O29" s="1" t="s">
        <v>64</v>
      </c>
      <c r="P29" s="1" t="s">
        <v>145</v>
      </c>
    </row>
    <row r="30" spans="1:16">
      <c r="O30" s="1" t="s">
        <v>74</v>
      </c>
      <c r="P30" s="1" t="s">
        <v>146</v>
      </c>
    </row>
    <row r="31" spans="1:16">
      <c r="O31" s="1" t="s">
        <v>83</v>
      </c>
      <c r="P31" s="1" t="s">
        <v>147</v>
      </c>
    </row>
    <row r="32" spans="1:16">
      <c r="O32" s="1" t="s">
        <v>92</v>
      </c>
      <c r="P32" s="1" t="s">
        <v>148</v>
      </c>
    </row>
    <row r="33" spans="3:16">
      <c r="O33" s="1" t="s">
        <v>67</v>
      </c>
      <c r="P33" s="1" t="s">
        <v>149</v>
      </c>
    </row>
    <row r="34" spans="3:16">
      <c r="O34" s="1" t="s">
        <v>76</v>
      </c>
      <c r="P34" s="1" t="s">
        <v>150</v>
      </c>
    </row>
    <row r="35" spans="3:16" ht="15.95">
      <c r="C35" s="34" t="s">
        <v>151</v>
      </c>
      <c r="O35" s="1" t="s">
        <v>85</v>
      </c>
      <c r="P35" s="1" t="s">
        <v>152</v>
      </c>
    </row>
    <row r="36" spans="3:16" ht="15.95">
      <c r="C36" s="33" t="s">
        <v>153</v>
      </c>
      <c r="O36" s="1" t="s">
        <v>86</v>
      </c>
      <c r="P36" s="1" t="s">
        <v>154</v>
      </c>
    </row>
    <row r="37" spans="3:16" ht="15.95">
      <c r="C37" s="33" t="s">
        <v>155</v>
      </c>
      <c r="O37" s="1" t="s">
        <v>94</v>
      </c>
      <c r="P37" s="1" t="s">
        <v>156</v>
      </c>
    </row>
    <row r="38" spans="3:16" ht="15.95">
      <c r="C38" s="33" t="s">
        <v>157</v>
      </c>
      <c r="O38" s="1" t="s">
        <v>99</v>
      </c>
      <c r="P38" s="1" t="s">
        <v>158</v>
      </c>
    </row>
    <row r="39" spans="3:16" ht="15.95">
      <c r="C39" s="33" t="s">
        <v>159</v>
      </c>
      <c r="F39" s="48"/>
      <c r="O39" s="1" t="s">
        <v>107</v>
      </c>
      <c r="P39" s="1" t="s">
        <v>160</v>
      </c>
    </row>
    <row r="40" spans="3:16" ht="15.95">
      <c r="C40" s="33" t="s">
        <v>161</v>
      </c>
      <c r="O40" s="1" t="s">
        <v>68</v>
      </c>
      <c r="P40" s="1" t="s">
        <v>162</v>
      </c>
    </row>
    <row r="41" spans="3:16" ht="15.95">
      <c r="C41" s="33" t="s">
        <v>163</v>
      </c>
      <c r="O41" s="1" t="s">
        <v>102</v>
      </c>
      <c r="P41" s="1" t="s">
        <v>164</v>
      </c>
    </row>
    <row r="42" spans="3:16" ht="15.95">
      <c r="C42" s="33" t="s">
        <v>165</v>
      </c>
      <c r="O42" s="1" t="s">
        <v>77</v>
      </c>
      <c r="P42" s="1" t="s">
        <v>166</v>
      </c>
    </row>
    <row r="43" spans="3:16" ht="15.95">
      <c r="C43" s="33" t="s">
        <v>167</v>
      </c>
      <c r="O43" s="1" t="s">
        <v>111</v>
      </c>
      <c r="P43" s="1" t="s">
        <v>168</v>
      </c>
    </row>
    <row r="44" spans="3:16" ht="15.95">
      <c r="C44" s="33" t="s">
        <v>169</v>
      </c>
      <c r="O44" s="1" t="s">
        <v>69</v>
      </c>
      <c r="P44" s="1" t="s">
        <v>170</v>
      </c>
    </row>
    <row r="45" spans="3:16" ht="15.95">
      <c r="C45" s="33" t="s">
        <v>171</v>
      </c>
      <c r="O45" s="1" t="s">
        <v>69</v>
      </c>
      <c r="P45" s="1" t="s">
        <v>172</v>
      </c>
    </row>
    <row r="46" spans="3:16" ht="15.95">
      <c r="C46" s="33" t="s">
        <v>173</v>
      </c>
      <c r="O46" s="1" t="s">
        <v>79</v>
      </c>
      <c r="P46" s="1" t="s">
        <v>174</v>
      </c>
    </row>
    <row r="47" spans="3:16" ht="15.95">
      <c r="C47" s="33" t="s">
        <v>175</v>
      </c>
      <c r="O47" s="1" t="s">
        <v>87</v>
      </c>
      <c r="P47" s="1" t="s">
        <v>176</v>
      </c>
    </row>
    <row r="48" spans="3:16" ht="15.95">
      <c r="C48" s="33" t="s">
        <v>177</v>
      </c>
      <c r="O48" s="1" t="s">
        <v>70</v>
      </c>
      <c r="P48" s="1" t="s">
        <v>178</v>
      </c>
    </row>
    <row r="49" spans="3:16" ht="15.95">
      <c r="C49" s="33" t="s">
        <v>179</v>
      </c>
      <c r="O49" s="1" t="s">
        <v>80</v>
      </c>
      <c r="P49" s="1" t="s">
        <v>180</v>
      </c>
    </row>
    <row r="50" spans="3:16" ht="15.95">
      <c r="C50" s="33" t="s">
        <v>181</v>
      </c>
      <c r="O50" s="1" t="s">
        <v>88</v>
      </c>
      <c r="P50" s="1" t="s">
        <v>182</v>
      </c>
    </row>
    <row r="51" spans="3:16" ht="15.95">
      <c r="C51" s="33" t="s">
        <v>183</v>
      </c>
      <c r="O51" s="1" t="s">
        <v>78</v>
      </c>
      <c r="P51" s="1" t="s">
        <v>184</v>
      </c>
    </row>
    <row r="52" spans="3:16" ht="15.95">
      <c r="C52" s="33" t="s">
        <v>185</v>
      </c>
      <c r="O52" s="1" t="s">
        <v>78</v>
      </c>
      <c r="P52" s="1" t="s">
        <v>186</v>
      </c>
    </row>
    <row r="53" spans="3:16" ht="32.1">
      <c r="C53" s="33" t="s">
        <v>187</v>
      </c>
      <c r="O53" s="1" t="s">
        <v>101</v>
      </c>
      <c r="P53" s="1" t="s">
        <v>188</v>
      </c>
    </row>
    <row r="54" spans="3:16" ht="15.95">
      <c r="C54" s="33" t="s">
        <v>189</v>
      </c>
      <c r="O54" s="1" t="s">
        <v>109</v>
      </c>
      <c r="P54" s="1" t="s">
        <v>190</v>
      </c>
    </row>
    <row r="55" spans="3:16" ht="15.95">
      <c r="C55" s="33" t="s">
        <v>191</v>
      </c>
      <c r="O55" s="1" t="s">
        <v>89</v>
      </c>
      <c r="P55" s="1" t="s">
        <v>192</v>
      </c>
    </row>
    <row r="56" spans="3:16" ht="15.95">
      <c r="C56" s="33" t="s">
        <v>193</v>
      </c>
      <c r="O56" s="1" t="s">
        <v>115</v>
      </c>
      <c r="P56" s="1" t="s">
        <v>81</v>
      </c>
    </row>
    <row r="57" spans="3:16" ht="32.1">
      <c r="C57" s="33" t="s">
        <v>194</v>
      </c>
    </row>
    <row r="58" spans="3:16" ht="15.95">
      <c r="C58" s="33" t="s">
        <v>195</v>
      </c>
    </row>
    <row r="59" spans="3:16" ht="15.95">
      <c r="C59" s="33" t="s">
        <v>196</v>
      </c>
    </row>
    <row r="60" spans="3:16" ht="15.95">
      <c r="C60" s="33" t="s">
        <v>197</v>
      </c>
    </row>
    <row r="61" spans="3:16" ht="15.95">
      <c r="C61" s="33" t="s">
        <v>198</v>
      </c>
    </row>
    <row r="62" spans="3:16" ht="15.95">
      <c r="C62" s="33" t="s">
        <v>199</v>
      </c>
    </row>
    <row r="63" spans="3:16" ht="15.95">
      <c r="C63" s="33" t="s">
        <v>200</v>
      </c>
    </row>
    <row r="64" spans="3:16" ht="15.95">
      <c r="C64" s="33" t="s">
        <v>201</v>
      </c>
    </row>
    <row r="65" spans="3:3" ht="15.95">
      <c r="C65" s="33" t="s">
        <v>202</v>
      </c>
    </row>
    <row r="66" spans="3:3" ht="15.95">
      <c r="C66" s="33" t="s">
        <v>203</v>
      </c>
    </row>
    <row r="67" spans="3:3" ht="15.95">
      <c r="C67" s="33" t="s">
        <v>204</v>
      </c>
    </row>
    <row r="68" spans="3:3" ht="15.95">
      <c r="C68" s="33" t="s">
        <v>205</v>
      </c>
    </row>
    <row r="69" spans="3:3" ht="15.95">
      <c r="C69" s="33" t="s">
        <v>206</v>
      </c>
    </row>
    <row r="70" spans="3:3" ht="15.95">
      <c r="C70" s="33" t="s">
        <v>207</v>
      </c>
    </row>
    <row r="71" spans="3:3" ht="15.95">
      <c r="C71" s="33" t="s">
        <v>208</v>
      </c>
    </row>
    <row r="72" spans="3:3" ht="15.95">
      <c r="C72" s="33" t="s">
        <v>209</v>
      </c>
    </row>
    <row r="73" spans="3:3" ht="15.95">
      <c r="C73" s="33" t="s">
        <v>210</v>
      </c>
    </row>
    <row r="74" spans="3:3" ht="15.95">
      <c r="C74" s="33" t="s">
        <v>211</v>
      </c>
    </row>
    <row r="75" spans="3:3" ht="15.95">
      <c r="C75" s="33" t="s">
        <v>212</v>
      </c>
    </row>
    <row r="76" spans="3:3" ht="15.95">
      <c r="C76" s="33" t="s">
        <v>213</v>
      </c>
    </row>
    <row r="77" spans="3:3" ht="15.95">
      <c r="C77" s="33" t="s">
        <v>214</v>
      </c>
    </row>
    <row r="78" spans="3:3" ht="15.95">
      <c r="C78" s="33" t="s">
        <v>215</v>
      </c>
    </row>
    <row r="79" spans="3:3" ht="15.95">
      <c r="C79" s="33" t="s">
        <v>216</v>
      </c>
    </row>
    <row r="80" spans="3:3" ht="15.95">
      <c r="C80" s="33" t="s">
        <v>217</v>
      </c>
    </row>
    <row r="81" spans="3:3" ht="15.95">
      <c r="C81" s="33" t="s">
        <v>218</v>
      </c>
    </row>
    <row r="82" spans="3:3" ht="15.95">
      <c r="C82" s="33" t="s">
        <v>219</v>
      </c>
    </row>
    <row r="83" spans="3:3" ht="15.95">
      <c r="C83" s="33" t="s">
        <v>220</v>
      </c>
    </row>
    <row r="84" spans="3:3" ht="15.95">
      <c r="C84" s="33" t="s">
        <v>221</v>
      </c>
    </row>
    <row r="85" spans="3:3" ht="15.95">
      <c r="C85" s="33" t="s">
        <v>222</v>
      </c>
    </row>
    <row r="86" spans="3:3" ht="15.95">
      <c r="C86" s="33" t="s">
        <v>223</v>
      </c>
    </row>
    <row r="87" spans="3:3" ht="15.95">
      <c r="C87" s="33" t="s">
        <v>224</v>
      </c>
    </row>
    <row r="88" spans="3:3" ht="15.95">
      <c r="C88" s="33" t="s">
        <v>225</v>
      </c>
    </row>
    <row r="89" spans="3:3" ht="15.95">
      <c r="C89" s="33" t="s">
        <v>226</v>
      </c>
    </row>
    <row r="90" spans="3:3" ht="15.95">
      <c r="C90" s="33" t="s">
        <v>227</v>
      </c>
    </row>
    <row r="91" spans="3:3" ht="15.95">
      <c r="C91" s="33" t="s">
        <v>228</v>
      </c>
    </row>
    <row r="92" spans="3:3" ht="15.95">
      <c r="C92" s="33" t="s">
        <v>229</v>
      </c>
    </row>
  </sheetData>
  <sheetProtection algorithmName="SHA-512" hashValue="CrsoMEcTZ4Vp/6Iu2KfDaAcHGIJa/pXR4VwvJeZUgbcKe9+ctWk08js+Bl6oukuIZtzGRsTlGFUyAnHS882Z1Q==" saltValue="WE3/Pmc0HZDKIFZ1pY6P5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F19" sqref="F19:F2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98" t="s">
        <v>270</v>
      </c>
      <c r="B7" s="101" t="str">
        <f>'Fiche Générale'!B2</f>
        <v>ODYSSEE</v>
      </c>
      <c r="C7" s="98" t="s">
        <v>271</v>
      </c>
      <c r="D7" s="98"/>
      <c r="E7" s="100" t="str">
        <f>'Fiche Générale'!B3</f>
        <v>Histoire, civilisation et patrimoine</v>
      </c>
      <c r="F7" s="101"/>
      <c r="G7" s="98" t="s">
        <v>356</v>
      </c>
      <c r="H7" s="137" t="str">
        <f>'Fiche Générale'!B4</f>
        <v>-</v>
      </c>
      <c r="I7" s="137"/>
      <c r="J7" s="137"/>
    </row>
    <row r="8" spans="1:10" ht="18" customHeight="1">
      <c r="A8" s="98"/>
      <c r="B8" s="103"/>
      <c r="C8" s="98"/>
      <c r="D8" s="98"/>
      <c r="E8" s="102"/>
      <c r="F8" s="103"/>
      <c r="G8" s="98"/>
      <c r="H8" s="137"/>
      <c r="I8" s="137"/>
      <c r="J8" s="137"/>
    </row>
    <row r="9" spans="1:10" ht="18" customHeight="1">
      <c r="A9" s="98"/>
      <c r="B9" s="103"/>
      <c r="C9" s="98"/>
      <c r="D9" s="98"/>
      <c r="E9" s="104"/>
      <c r="F9" s="105"/>
      <c r="G9" s="98"/>
      <c r="H9" s="137"/>
      <c r="I9" s="137"/>
      <c r="J9" s="137"/>
    </row>
    <row r="10" spans="1:10" ht="18" customHeight="1">
      <c r="A10" s="98"/>
      <c r="B10" s="103"/>
      <c r="C10" s="99" t="s">
        <v>273</v>
      </c>
      <c r="D10" s="99"/>
      <c r="E10" s="106" t="str">
        <f>'Fiche Générale'!C12</f>
        <v>Gouverner et Administrer : Etat, territoires et sociétés</v>
      </c>
      <c r="F10" s="107"/>
      <c r="G10" s="107"/>
      <c r="H10" s="107"/>
      <c r="I10" s="107"/>
      <c r="J10" s="108"/>
    </row>
    <row r="11" spans="1:10" ht="18" customHeight="1">
      <c r="A11" s="98"/>
      <c r="B11" s="105"/>
      <c r="C11" s="99"/>
      <c r="D11" s="99"/>
      <c r="E11" s="109"/>
      <c r="F11" s="110"/>
      <c r="G11" s="110"/>
      <c r="H11" s="110"/>
      <c r="I11" s="110"/>
      <c r="J11" s="111"/>
    </row>
    <row r="13" spans="1:10">
      <c r="A13" s="114" t="s">
        <v>274</v>
      </c>
      <c r="B13" s="64" t="s">
        <v>427</v>
      </c>
      <c r="C13" s="114" t="s">
        <v>276</v>
      </c>
      <c r="D13" s="114"/>
      <c r="E13" s="121">
        <f>'S1 Maquette'!E13:F14</f>
        <v>0</v>
      </c>
      <c r="F13" s="121"/>
      <c r="G13" s="114" t="s">
        <v>277</v>
      </c>
      <c r="H13" s="62">
        <f>Calcul!J7</f>
        <v>1</v>
      </c>
      <c r="I13" s="64"/>
    </row>
    <row r="14" spans="1:10">
      <c r="A14" s="114"/>
      <c r="B14" s="67"/>
      <c r="C14" s="114"/>
      <c r="D14" s="114"/>
      <c r="E14" s="121"/>
      <c r="F14" s="121"/>
      <c r="G14" s="114"/>
      <c r="H14" s="65"/>
      <c r="I14" s="67"/>
    </row>
    <row r="15" spans="1:10">
      <c r="A15" s="114" t="s">
        <v>278</v>
      </c>
      <c r="B15" s="64" t="s">
        <v>235</v>
      </c>
      <c r="C15" s="115" t="s">
        <v>279</v>
      </c>
      <c r="D15" s="116"/>
      <c r="E15" s="114"/>
      <c r="F15" s="114"/>
      <c r="G15" s="119" t="s">
        <v>280</v>
      </c>
      <c r="H15" s="61">
        <f>Calcul!J20</f>
        <v>0</v>
      </c>
      <c r="I15" s="61"/>
    </row>
    <row r="16" spans="1:10">
      <c r="A16" s="114"/>
      <c r="B16" s="67"/>
      <c r="C16" s="117"/>
      <c r="D16" s="118"/>
      <c r="E16" s="114"/>
      <c r="F16" s="114"/>
      <c r="G16" s="120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456</v>
      </c>
      <c r="C19" s="7" t="s">
        <v>12</v>
      </c>
      <c r="D19" s="7">
        <v>30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13</v>
      </c>
      <c r="N19" s="5"/>
      <c r="O19" s="5" t="s">
        <v>457</v>
      </c>
    </row>
    <row r="20" spans="1:15" s="18" customFormat="1" ht="43.35" customHeight="1">
      <c r="A20" s="25">
        <v>2</v>
      </c>
      <c r="B20" s="5" t="s">
        <v>458</v>
      </c>
      <c r="C20" s="7" t="s">
        <v>12</v>
      </c>
      <c r="D20" s="7">
        <v>0</v>
      </c>
      <c r="E20" s="5" t="s">
        <v>24</v>
      </c>
      <c r="F20" s="5"/>
      <c r="G20" s="5"/>
      <c r="H20" s="7"/>
      <c r="I20" s="7"/>
      <c r="J20" s="7">
        <v>1</v>
      </c>
      <c r="K20" s="7"/>
      <c r="L20" s="7"/>
      <c r="M20" s="7" t="s">
        <v>22</v>
      </c>
      <c r="N20" s="5" t="s">
        <v>459</v>
      </c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pane="bottomLeft" activeCell="I19" sqref="I19:I20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8" t="s">
        <v>355</v>
      </c>
      <c r="B7" s="137" t="str">
        <f>'Fiche Générale'!B2</f>
        <v>ODYSSEE</v>
      </c>
      <c r="C7" s="98" t="s">
        <v>271</v>
      </c>
      <c r="D7" s="98"/>
      <c r="E7" s="135" t="str">
        <f>'Fiche Générale'!B3</f>
        <v>Histoire, civilisation et patrimoine</v>
      </c>
      <c r="F7" s="136"/>
      <c r="G7" s="98" t="s">
        <v>356</v>
      </c>
      <c r="H7" s="137" t="str">
        <f>'Fiche Générale'!B4</f>
        <v>-</v>
      </c>
      <c r="I7" s="137"/>
      <c r="J7" s="39"/>
      <c r="K7" s="23"/>
    </row>
    <row r="8" spans="1:19" ht="14.45" customHeight="1">
      <c r="A8" s="139"/>
      <c r="B8" s="137"/>
      <c r="C8" s="98"/>
      <c r="D8" s="98"/>
      <c r="E8" s="135"/>
      <c r="F8" s="136"/>
      <c r="G8" s="98"/>
      <c r="H8" s="137"/>
      <c r="I8" s="137"/>
      <c r="J8" s="39"/>
      <c r="K8" s="23"/>
    </row>
    <row r="9" spans="1:19" ht="14.45" customHeight="1">
      <c r="A9" s="139"/>
      <c r="B9" s="137"/>
      <c r="C9" s="98"/>
      <c r="D9" s="98"/>
      <c r="E9" s="135"/>
      <c r="F9" s="136"/>
      <c r="G9" s="98"/>
      <c r="H9" s="137"/>
      <c r="I9" s="137"/>
      <c r="J9" s="39"/>
      <c r="K9" s="23"/>
    </row>
    <row r="10" spans="1:19" ht="14.45" customHeight="1">
      <c r="A10" s="139"/>
      <c r="B10" s="137"/>
      <c r="C10" s="99" t="s">
        <v>273</v>
      </c>
      <c r="D10" s="99"/>
      <c r="E10" s="106" t="str">
        <f>'Fiche Générale'!C12</f>
        <v>Gouverner et Administrer : Etat, territoires et sociétés</v>
      </c>
      <c r="F10" s="107"/>
      <c r="G10" s="107"/>
      <c r="H10" s="107"/>
      <c r="I10" s="108"/>
      <c r="J10" s="40"/>
      <c r="K10" s="23"/>
    </row>
    <row r="11" spans="1:19" ht="14.45" customHeight="1">
      <c r="A11" s="140"/>
      <c r="B11" s="137"/>
      <c r="C11" s="99"/>
      <c r="D11" s="99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115" t="s">
        <v>357</v>
      </c>
      <c r="N12" s="116"/>
      <c r="O12" s="131"/>
      <c r="P12" s="115" t="s">
        <v>358</v>
      </c>
      <c r="Q12" s="116"/>
      <c r="R12" s="116"/>
      <c r="S12" s="131"/>
    </row>
    <row r="13" spans="1:19">
      <c r="A13" s="119" t="s">
        <v>274</v>
      </c>
      <c r="B13" s="61" t="str">
        <f>'S4 Maquette'!B13:B14</f>
        <v>2ème Année</v>
      </c>
      <c r="C13" s="61"/>
      <c r="D13" s="119" t="s">
        <v>359</v>
      </c>
      <c r="E13" s="121">
        <f>'S4 Maquette'!E13:F14</f>
        <v>0</v>
      </c>
      <c r="F13" s="121"/>
      <c r="G13" s="121"/>
      <c r="H13" s="114" t="s">
        <v>360</v>
      </c>
      <c r="I13" s="114"/>
      <c r="J13" s="41"/>
      <c r="M13" s="117"/>
      <c r="N13" s="118"/>
      <c r="O13" s="132"/>
      <c r="P13" s="117"/>
      <c r="Q13" s="118"/>
      <c r="R13" s="118"/>
      <c r="S13" s="132"/>
    </row>
    <row r="14" spans="1:19">
      <c r="A14" s="120"/>
      <c r="B14" s="61"/>
      <c r="C14" s="61"/>
      <c r="D14" s="120"/>
      <c r="E14" s="121"/>
      <c r="F14" s="121"/>
      <c r="G14" s="121"/>
      <c r="H14" s="114"/>
      <c r="I14" s="114"/>
      <c r="J14" s="41"/>
      <c r="M14" s="114" t="s">
        <v>361</v>
      </c>
      <c r="N14" s="115" t="s">
        <v>362</v>
      </c>
      <c r="O14" s="131"/>
      <c r="P14" s="113"/>
      <c r="Q14" s="122"/>
      <c r="R14" s="125"/>
      <c r="S14" s="119"/>
    </row>
    <row r="15" spans="1:19">
      <c r="A15" s="119" t="s">
        <v>363</v>
      </c>
      <c r="B15" s="63" t="str">
        <f>'S4 Maquette'!B15:B16</f>
        <v>Semestre 4</v>
      </c>
      <c r="C15" s="64"/>
      <c r="D15" s="119" t="s">
        <v>364</v>
      </c>
      <c r="E15" s="121">
        <f>'S4 Maquette'!E15:F16</f>
        <v>0</v>
      </c>
      <c r="F15" s="121"/>
      <c r="G15" s="121"/>
      <c r="H15" s="127" t="str">
        <f>'Fiche Générale'!B5</f>
        <v>Session Unique</v>
      </c>
      <c r="I15" s="128"/>
      <c r="J15" s="42"/>
      <c r="M15" s="114"/>
      <c r="N15" s="133"/>
      <c r="O15" s="134"/>
      <c r="P15" s="113"/>
      <c r="Q15" s="123"/>
      <c r="R15" s="125"/>
      <c r="S15" s="126"/>
    </row>
    <row r="16" spans="1:19">
      <c r="A16" s="120"/>
      <c r="B16" s="66"/>
      <c r="C16" s="67"/>
      <c r="D16" s="120"/>
      <c r="E16" s="121"/>
      <c r="F16" s="121"/>
      <c r="G16" s="121"/>
      <c r="H16" s="129"/>
      <c r="I16" s="130"/>
      <c r="J16" s="42"/>
      <c r="M16" s="114"/>
      <c r="N16" s="133"/>
      <c r="O16" s="134"/>
      <c r="P16" s="113"/>
      <c r="Q16" s="123"/>
      <c r="R16" s="125"/>
      <c r="S16" s="126"/>
    </row>
    <row r="17" spans="1:20">
      <c r="L17" s="19"/>
      <c r="M17" s="114"/>
      <c r="N17" s="117"/>
      <c r="O17" s="132"/>
      <c r="P17" s="113"/>
      <c r="Q17" s="124"/>
      <c r="R17" s="125"/>
      <c r="S17" s="120"/>
    </row>
    <row r="18" spans="1:20" ht="59.45" customHeight="1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373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  <c r="T18" s="4" t="s">
        <v>380</v>
      </c>
    </row>
    <row r="19" spans="1:20" ht="30.6" customHeight="1">
      <c r="A19" s="47" t="str">
        <f>'S4 Maquette'!B19</f>
        <v>PPR-Mémoire de recherche ou rapport de stage</v>
      </c>
      <c r="B19" s="47" t="str">
        <f>'S4 Maquette'!C19</f>
        <v>UE</v>
      </c>
      <c r="C19" s="46">
        <f>'S4 Maquette'!F19</f>
        <v>0</v>
      </c>
      <c r="D19" s="7">
        <v>30</v>
      </c>
      <c r="E19" s="7" t="s">
        <v>381</v>
      </c>
      <c r="F19" s="7" t="s">
        <v>381</v>
      </c>
      <c r="G19" s="44" t="s">
        <v>381</v>
      </c>
      <c r="H19" s="44" t="s">
        <v>381</v>
      </c>
      <c r="I19" s="57" t="s">
        <v>455</v>
      </c>
      <c r="J19" s="44">
        <v>10</v>
      </c>
      <c r="K19" s="44" t="s">
        <v>18</v>
      </c>
      <c r="L19" s="44"/>
      <c r="M19" s="44"/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 xml:space="preserve">Formation Initiation à la Science Ouverte </v>
      </c>
      <c r="B20" s="47" t="str">
        <f>'S4 Maquette'!C20</f>
        <v>UE</v>
      </c>
      <c r="C20" s="46">
        <f>'S4 Maquette'!F20</f>
        <v>0</v>
      </c>
      <c r="D20" s="7">
        <v>0</v>
      </c>
      <c r="E20" s="7" t="s">
        <v>455</v>
      </c>
      <c r="F20" s="7" t="s">
        <v>381</v>
      </c>
      <c r="G20" s="44" t="s">
        <v>455</v>
      </c>
      <c r="H20" s="44" t="s">
        <v>381</v>
      </c>
      <c r="I20" s="57" t="s">
        <v>381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60" t="s">
        <v>230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AA1" s="61" t="s">
        <v>231</v>
      </c>
      <c r="AB1" s="61"/>
      <c r="AC1" s="61"/>
      <c r="AD1" s="61"/>
    </row>
    <row r="2" spans="1:30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AA2" s="61"/>
      <c r="AB2" s="61"/>
      <c r="AC2" s="61"/>
      <c r="AD2" s="61"/>
    </row>
    <row r="3" spans="1:30">
      <c r="A3" s="61" t="s">
        <v>232</v>
      </c>
      <c r="B3" s="61"/>
      <c r="C3" s="61"/>
      <c r="D3" s="61" t="s">
        <v>233</v>
      </c>
      <c r="E3" s="61"/>
      <c r="F3" s="61"/>
      <c r="G3" s="61" t="s">
        <v>234</v>
      </c>
      <c r="H3" s="61"/>
      <c r="I3" s="61"/>
      <c r="J3" s="61" t="s">
        <v>235</v>
      </c>
      <c r="K3" s="61"/>
      <c r="L3" s="61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36</v>
      </c>
      <c r="AC4" s="10">
        <f>'S3 Maquette'!I19*1.5</f>
        <v>36</v>
      </c>
      <c r="AD4" s="10">
        <f>'S4 Maquette'!I19*1.5</f>
        <v>0</v>
      </c>
    </row>
    <row r="5" spans="1:30">
      <c r="A5" s="10">
        <f>SUM(AA4:AA291)</f>
        <v>198</v>
      </c>
      <c r="B5" s="10">
        <f>SUM('S1 Maquette'!J19:J300)</f>
        <v>132</v>
      </c>
      <c r="C5" s="10">
        <f>SUM('S1 Maquette'!K19:K300)</f>
        <v>0</v>
      </c>
      <c r="D5" s="10">
        <f>SUM(AB4:AB291)</f>
        <v>175.5</v>
      </c>
      <c r="E5" s="10">
        <f>SUM('S2 Maquette'!J19:J300)</f>
        <v>105</v>
      </c>
      <c r="F5" s="10">
        <f>SUM('S2 Maquette'!K19:K300)</f>
        <v>0</v>
      </c>
      <c r="G5" s="10">
        <f>SUM(AC4:AC291)</f>
        <v>193.5</v>
      </c>
      <c r="H5" s="10">
        <f>SUM('S3 Maquette'!J19:J300)</f>
        <v>149</v>
      </c>
      <c r="I5" s="10">
        <f>SUM('S3 Maquette'!K19:K300)</f>
        <v>0</v>
      </c>
      <c r="J5" s="10">
        <f>SUM(AD4:AD291)</f>
        <v>0</v>
      </c>
      <c r="K5" s="10">
        <f>SUM('S4 Maquette'!J19:J300)</f>
        <v>1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>
      <c r="A6" s="61" t="s">
        <v>238</v>
      </c>
      <c r="B6" s="61"/>
      <c r="C6" s="61"/>
      <c r="D6" s="61" t="s">
        <v>238</v>
      </c>
      <c r="E6" s="61"/>
      <c r="F6" s="61"/>
      <c r="G6" s="61" t="s">
        <v>238</v>
      </c>
      <c r="H6" s="61"/>
      <c r="I6" s="61"/>
      <c r="J6" s="61" t="s">
        <v>238</v>
      </c>
      <c r="K6" s="61"/>
      <c r="L6" s="61"/>
      <c r="AA6" s="10">
        <f>'S1 Maquette'!I21*1.5</f>
        <v>27</v>
      </c>
      <c r="AB6" s="10">
        <f>'S2 Maquette'!I21*1.5</f>
        <v>27</v>
      </c>
      <c r="AC6" s="10">
        <f>'S3 Maquette'!I21*1.5</f>
        <v>18</v>
      </c>
      <c r="AD6" s="10">
        <f>'S4 Maquette'!I21*1.5</f>
        <v>0</v>
      </c>
    </row>
    <row r="7" spans="1:30">
      <c r="A7" s="61">
        <f>SUM(A5,B5,C5)</f>
        <v>330</v>
      </c>
      <c r="B7" s="61"/>
      <c r="C7" s="61"/>
      <c r="D7" s="61">
        <f>SUM(D5,E5,F5)</f>
        <v>280.5</v>
      </c>
      <c r="E7" s="61"/>
      <c r="F7" s="61"/>
      <c r="G7" s="61">
        <f>SUM(G5,H5,I5)</f>
        <v>342.5</v>
      </c>
      <c r="H7" s="61"/>
      <c r="I7" s="61"/>
      <c r="J7" s="61">
        <f>SUM(J5,K5,L5)</f>
        <v>1</v>
      </c>
      <c r="K7" s="61"/>
      <c r="L7" s="61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>
      <c r="A8" s="62" t="s">
        <v>238</v>
      </c>
      <c r="B8" s="63"/>
      <c r="C8" s="63"/>
      <c r="D8" s="63"/>
      <c r="E8" s="63"/>
      <c r="F8" s="64"/>
      <c r="G8" s="62" t="s">
        <v>238</v>
      </c>
      <c r="H8" s="63"/>
      <c r="I8" s="63"/>
      <c r="J8" s="63"/>
      <c r="K8" s="63"/>
      <c r="L8" s="64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65"/>
      <c r="B9" s="66"/>
      <c r="C9" s="66"/>
      <c r="D9" s="66"/>
      <c r="E9" s="66"/>
      <c r="F9" s="67"/>
      <c r="G9" s="65"/>
      <c r="H9" s="66"/>
      <c r="I9" s="66"/>
      <c r="J9" s="66"/>
      <c r="K9" s="66"/>
      <c r="L9" s="67"/>
      <c r="AA9" s="10">
        <f>'S1 Maquette'!I24*1.5</f>
        <v>9</v>
      </c>
      <c r="AB9" s="10">
        <f>'S2 Maquette'!I24*1.5</f>
        <v>18</v>
      </c>
      <c r="AC9" s="10">
        <f>'S3 Maquette'!I24*1.5</f>
        <v>18</v>
      </c>
      <c r="AD9" s="10">
        <f>'S4 Maquette'!I24*1.5</f>
        <v>0</v>
      </c>
    </row>
    <row r="10" spans="1:30">
      <c r="A10" s="62">
        <f>SUM(A7,D7)</f>
        <v>610.5</v>
      </c>
      <c r="B10" s="63"/>
      <c r="C10" s="63"/>
      <c r="D10" s="63"/>
      <c r="E10" s="63"/>
      <c r="F10" s="64"/>
      <c r="G10" s="62">
        <f>SUM(G7,J7)</f>
        <v>343.5</v>
      </c>
      <c r="H10" s="63"/>
      <c r="I10" s="63"/>
      <c r="J10" s="63"/>
      <c r="K10" s="63"/>
      <c r="L10" s="64"/>
      <c r="AA10" s="10">
        <f>'S1 Maquette'!I25*1.5</f>
        <v>9</v>
      </c>
      <c r="AB10" s="10">
        <f>'S2 Maquette'!I25*1.5</f>
        <v>18</v>
      </c>
      <c r="AC10" s="10">
        <f>'S3 Maquette'!I25*1.5</f>
        <v>18</v>
      </c>
      <c r="AD10" s="10">
        <f>'S4 Maquette'!I25*1.5</f>
        <v>0</v>
      </c>
    </row>
    <row r="11" spans="1:30">
      <c r="A11" s="65"/>
      <c r="B11" s="66"/>
      <c r="C11" s="66"/>
      <c r="D11" s="66"/>
      <c r="E11" s="66"/>
      <c r="F11" s="67"/>
      <c r="G11" s="65"/>
      <c r="H11" s="66"/>
      <c r="I11" s="66"/>
      <c r="J11" s="66"/>
      <c r="K11" s="66"/>
      <c r="L11" s="67"/>
      <c r="AA11" s="10">
        <f>'S1 Maquette'!I26*1.5</f>
        <v>9</v>
      </c>
      <c r="AB11" s="10">
        <f>'S2 Maquette'!I26*1.5</f>
        <v>0</v>
      </c>
      <c r="AC11" s="10">
        <f>'S3 Maquette'!I26*1.5</f>
        <v>0</v>
      </c>
      <c r="AD11" s="10">
        <f>'S4 Maquette'!I26*1.5</f>
        <v>0</v>
      </c>
    </row>
    <row r="12" spans="1:30">
      <c r="AA12" s="10">
        <f>'S1 Maquette'!I27*1.5</f>
        <v>9</v>
      </c>
      <c r="AB12" s="10">
        <f>'S2 Maquette'!I27*1.5</f>
        <v>18</v>
      </c>
      <c r="AC12" s="10">
        <f>'S3 Maquette'!I27*1.5</f>
        <v>18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13.5</v>
      </c>
      <c r="AC13" s="10">
        <f>'S3 Maquette'!I28*1.5</f>
        <v>18</v>
      </c>
      <c r="AD13" s="10">
        <f>'S4 Maquette'!I28*1.5</f>
        <v>0</v>
      </c>
    </row>
    <row r="14" spans="1:30">
      <c r="A14" s="68" t="s">
        <v>239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N14" s="69" t="s">
        <v>240</v>
      </c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AA14" s="10">
        <f>'S1 Maquette'!I29*1.5</f>
        <v>27</v>
      </c>
      <c r="AB14" s="10">
        <f>'S2 Maquette'!I29*1.5</f>
        <v>0</v>
      </c>
      <c r="AC14" s="10">
        <f>'S3 Maquette'!I29*1.5</f>
        <v>0</v>
      </c>
      <c r="AD14" s="10">
        <f>'S4 Maquette'!I29*1.5</f>
        <v>0</v>
      </c>
    </row>
    <row r="15" spans="1:30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AA15" s="10">
        <f>'S1 Maquette'!I30*1.5</f>
        <v>0</v>
      </c>
      <c r="AB15" s="10">
        <f>'S2 Maquette'!I30*1.5</f>
        <v>0</v>
      </c>
      <c r="AC15" s="10">
        <f>'S3 Maquette'!I30*1.5</f>
        <v>18</v>
      </c>
      <c r="AD15" s="10">
        <f>'S4 Maquette'!I30*1.5</f>
        <v>0</v>
      </c>
    </row>
    <row r="16" spans="1:30">
      <c r="A16" s="61" t="s">
        <v>232</v>
      </c>
      <c r="B16" s="61"/>
      <c r="C16" s="61"/>
      <c r="D16" s="70" t="s">
        <v>233</v>
      </c>
      <c r="E16" s="71"/>
      <c r="F16" s="72"/>
      <c r="G16" s="61" t="s">
        <v>234</v>
      </c>
      <c r="H16" s="61"/>
      <c r="I16" s="61"/>
      <c r="J16" s="61" t="s">
        <v>235</v>
      </c>
      <c r="K16" s="61"/>
      <c r="L16" s="61"/>
      <c r="N16" s="61" t="s">
        <v>232</v>
      </c>
      <c r="O16" s="61"/>
      <c r="P16" s="61"/>
      <c r="Q16" s="61" t="s">
        <v>233</v>
      </c>
      <c r="R16" s="61"/>
      <c r="S16" s="61"/>
      <c r="T16" s="61" t="s">
        <v>234</v>
      </c>
      <c r="U16" s="61"/>
      <c r="V16" s="61"/>
      <c r="W16" s="61" t="s">
        <v>235</v>
      </c>
      <c r="X16" s="61"/>
      <c r="Y16" s="61"/>
      <c r="AA16" s="10">
        <f>'S1 Maquette'!I31*1.5</f>
        <v>0</v>
      </c>
      <c r="AB16" s="10">
        <f>'S2 Maquette'!I31*1.5</f>
        <v>9</v>
      </c>
      <c r="AC16" s="10">
        <f>'S3 Maquette'!I31*1.5</f>
        <v>18</v>
      </c>
      <c r="AD16" s="10">
        <f>'S4 Maquette'!I31*1.5</f>
        <v>0</v>
      </c>
    </row>
    <row r="17" spans="1:30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Maquette'!I32*1.5</f>
        <v>9</v>
      </c>
      <c r="AC17" s="10">
        <f>'S3 Maquette'!I32*1.5</f>
        <v>0</v>
      </c>
      <c r="AD17" s="10">
        <f>'S4 Maquette'!I32*1.5</f>
        <v>0</v>
      </c>
    </row>
    <row r="18" spans="1:30">
      <c r="A18" s="10">
        <f>A5-N18</f>
        <v>27</v>
      </c>
      <c r="B18" s="10">
        <f>B5-O18</f>
        <v>18</v>
      </c>
      <c r="C18" s="10">
        <f>C5-P18</f>
        <v>0</v>
      </c>
      <c r="D18" s="10">
        <f t="shared" ref="D18:K18" si="0">D5-Q18</f>
        <v>63</v>
      </c>
      <c r="E18" s="10">
        <f t="shared" si="0"/>
        <v>42</v>
      </c>
      <c r="F18" s="10">
        <f t="shared" ca="1" si="0"/>
        <v>0</v>
      </c>
      <c r="G18" s="10">
        <f t="shared" si="0"/>
        <v>90</v>
      </c>
      <c r="H18" s="10">
        <f t="shared" si="0"/>
        <v>80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171</v>
      </c>
      <c r="O18" s="10">
        <f>SUMIF('S1 Maquette'!M19:M300,"Portée",'S1 Maquette'!J19:J300)</f>
        <v>114</v>
      </c>
      <c r="P18" s="10">
        <f>SUMIF('S1 Maquette'!M19:M300,"Portée",'S1 Maquette'!K19:K300)</f>
        <v>0</v>
      </c>
      <c r="Q18" s="10">
        <f>SUMIF('S2 Maquette'!M19:M300,"Portée",'S2 Maquette'!I19:I300)*1.5</f>
        <v>112.5</v>
      </c>
      <c r="R18" s="10">
        <f>SUMIF('S2 Maquette'!M19:M300,"Portée",'S2 Maquette'!J19:J300)</f>
        <v>63</v>
      </c>
      <c r="S18" s="10">
        <f ca="1">SUMIF('S2 Maquette'!M9:M300,"Portée",'S2 Maquette'!K19:K300)</f>
        <v>0</v>
      </c>
      <c r="T18" s="10">
        <f>SUMIF('S3 Maquette'!M19:M300,"Portée",'S3 Maquette'!I19:I300)*1.5</f>
        <v>103.5</v>
      </c>
      <c r="U18" s="10">
        <f>SUMIF('S3 Maquette'!M19:M300,"Portée",'S3 Maquette'!J19:J300)</f>
        <v>69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1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9</v>
      </c>
      <c r="AC18" s="10">
        <f>'S3 Maquette'!I33*1.5</f>
        <v>18</v>
      </c>
      <c r="AD18" s="10">
        <f>'S4 Maquette'!I33*1.5</f>
        <v>0</v>
      </c>
    </row>
    <row r="19" spans="1:30">
      <c r="A19" s="61" t="s">
        <v>238</v>
      </c>
      <c r="B19" s="61"/>
      <c r="C19" s="61"/>
      <c r="D19" s="61" t="s">
        <v>238</v>
      </c>
      <c r="E19" s="61"/>
      <c r="F19" s="61"/>
      <c r="G19" s="61" t="s">
        <v>238</v>
      </c>
      <c r="H19" s="61"/>
      <c r="I19" s="61"/>
      <c r="J19" s="61" t="s">
        <v>238</v>
      </c>
      <c r="K19" s="61"/>
      <c r="L19" s="61"/>
      <c r="AA19" s="10">
        <f>'S1 Maquette'!I34*1.5</f>
        <v>0</v>
      </c>
      <c r="AB19" s="10">
        <f>'S2 Maquette'!I34*1.5</f>
        <v>9</v>
      </c>
      <c r="AC19" s="10">
        <f>'S3 Maquette'!I34*1.5</f>
        <v>0</v>
      </c>
      <c r="AD19" s="10">
        <f>'S4 Maquette'!I34*1.5</f>
        <v>0</v>
      </c>
    </row>
    <row r="20" spans="1:30">
      <c r="A20" s="61">
        <f>SUM(A18,B18,C18)</f>
        <v>45</v>
      </c>
      <c r="B20" s="61"/>
      <c r="C20" s="61"/>
      <c r="D20" s="61">
        <f ca="1">SUM(D18,E18,F18)</f>
        <v>105</v>
      </c>
      <c r="E20" s="61"/>
      <c r="F20" s="61"/>
      <c r="G20" s="61">
        <f>SUM(G18,H18,I18)</f>
        <v>170</v>
      </c>
      <c r="H20" s="61"/>
      <c r="I20" s="61"/>
      <c r="J20" s="61">
        <f>SUM(J18,K18,L18)</f>
        <v>0</v>
      </c>
      <c r="K20" s="61"/>
      <c r="L20" s="61"/>
      <c r="AA20" s="10">
        <f>'S1 Maquette'!I35*1.5</f>
        <v>0</v>
      </c>
      <c r="AB20" s="10">
        <f>'S2 Maquette'!I35*1.5</f>
        <v>9</v>
      </c>
      <c r="AC20" s="10">
        <f>'S3 Maquette'!I35*1.5</f>
        <v>0</v>
      </c>
      <c r="AD20" s="10">
        <f>'S4 Maquette'!I35*1.5</f>
        <v>0</v>
      </c>
    </row>
    <row r="21" spans="1:30" ht="29.45" customHeight="1">
      <c r="A21" s="70" t="s">
        <v>238</v>
      </c>
      <c r="B21" s="71"/>
      <c r="C21" s="71"/>
      <c r="D21" s="71"/>
      <c r="E21" s="71"/>
      <c r="F21" s="72"/>
      <c r="G21" s="70" t="s">
        <v>238</v>
      </c>
      <c r="H21" s="71"/>
      <c r="I21" s="71"/>
      <c r="J21" s="71"/>
      <c r="K21" s="71"/>
      <c r="L21" s="72"/>
      <c r="AA21" s="10">
        <f>'S1 Maquette'!I36*1.5</f>
        <v>0</v>
      </c>
      <c r="AB21" s="10">
        <f>'S2 Maquette'!I36*1.5</f>
        <v>0</v>
      </c>
      <c r="AC21" s="10">
        <f>'S3 Maquette'!I36*1.5</f>
        <v>13.5</v>
      </c>
      <c r="AD21" s="10">
        <f>'S4 Maquette'!I36*1.5</f>
        <v>0</v>
      </c>
    </row>
    <row r="22" spans="1:30" ht="29.1" customHeight="1">
      <c r="A22" s="70">
        <f ca="1">SUM(A20,D20)</f>
        <v>150</v>
      </c>
      <c r="B22" s="71"/>
      <c r="C22" s="71"/>
      <c r="D22" s="71"/>
      <c r="E22" s="71"/>
      <c r="F22" s="72"/>
      <c r="G22" s="70">
        <f>SUM(G20,J20)</f>
        <v>170</v>
      </c>
      <c r="H22" s="71"/>
      <c r="I22" s="71"/>
      <c r="J22" s="71"/>
      <c r="K22" s="71"/>
      <c r="L22" s="72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>
      <c r="AA24" s="10">
        <f>'S1 Maquette'!I39*1.5</f>
        <v>9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9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9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18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18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9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9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9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9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9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zoomScale="115" zoomScaleNormal="115" workbookViewId="0">
      <selection activeCell="A32" sqref="A32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74" t="s">
        <v>241</v>
      </c>
      <c r="B1" s="74"/>
      <c r="C1" s="74"/>
      <c r="D1" s="74"/>
      <c r="E1" s="7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243</v>
      </c>
      <c r="B3" s="76" t="s">
        <v>100</v>
      </c>
      <c r="C3" s="76"/>
      <c r="D3" s="7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244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93" t="s">
        <v>248</v>
      </c>
      <c r="B11" s="95"/>
      <c r="C11" s="93" t="s">
        <v>249</v>
      </c>
      <c r="D11" s="9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96" t="s">
        <v>250</v>
      </c>
      <c r="B12" s="97"/>
      <c r="C12" s="96" t="s">
        <v>250</v>
      </c>
      <c r="D12" s="9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91" t="s">
        <v>251</v>
      </c>
      <c r="B14" s="91" t="s">
        <v>252</v>
      </c>
      <c r="C14" s="91" t="s">
        <v>253</v>
      </c>
      <c r="D14" s="91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92"/>
      <c r="B15" s="92"/>
      <c r="C15" s="92"/>
      <c r="D15" s="9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91">
        <f>Calcul!A10</f>
        <v>610.5</v>
      </c>
      <c r="B16" s="91">
        <f ca="1">Calcul!A22</f>
        <v>150</v>
      </c>
      <c r="C16" s="91">
        <f>Calcul!G10</f>
        <v>343.5</v>
      </c>
      <c r="D16" s="91">
        <f>Calcul!G22</f>
        <v>170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92"/>
      <c r="B17" s="92"/>
      <c r="C17" s="92"/>
      <c r="D17" s="9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81" t="s">
        <v>255</v>
      </c>
      <c r="B21" s="81"/>
      <c r="C21" s="81"/>
      <c r="D21" s="8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77" t="s">
        <v>257</v>
      </c>
      <c r="B23" s="78"/>
      <c r="C23" s="78"/>
      <c r="D23" s="7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73" t="s">
        <v>258</v>
      </c>
      <c r="B24" s="73"/>
      <c r="C24" s="73"/>
      <c r="D24" s="7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73"/>
      <c r="B25" s="73"/>
      <c r="C25" s="73"/>
      <c r="D25" s="7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73"/>
      <c r="B26" s="73"/>
      <c r="C26" s="73"/>
      <c r="D26" s="7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77" t="s">
        <v>259</v>
      </c>
      <c r="B27" s="78"/>
      <c r="C27" s="78"/>
      <c r="D27" s="7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2" t="s">
        <v>260</v>
      </c>
      <c r="B28" s="83"/>
      <c r="C28" s="83"/>
      <c r="D28" s="8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85"/>
      <c r="B29" s="86"/>
      <c r="C29" s="86"/>
      <c r="D29" s="8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88"/>
      <c r="B30" s="89"/>
      <c r="C30" s="89"/>
      <c r="D30" s="9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77" t="s">
        <v>261</v>
      </c>
      <c r="B31" s="78"/>
      <c r="C31" s="78"/>
      <c r="D31" s="7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73" t="s">
        <v>262</v>
      </c>
      <c r="B32" s="73"/>
      <c r="C32" s="73"/>
      <c r="D32" s="7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73"/>
      <c r="B33" s="73"/>
      <c r="C33" s="73"/>
      <c r="D33" s="7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73"/>
      <c r="B34" s="73"/>
      <c r="C34" s="73"/>
      <c r="D34" s="7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77" t="s">
        <v>263</v>
      </c>
      <c r="B35" s="78"/>
      <c r="C35" s="78"/>
      <c r="D35" s="7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73" t="s">
        <v>264</v>
      </c>
      <c r="B36" s="73"/>
      <c r="C36" s="73"/>
      <c r="D36" s="7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73"/>
      <c r="B37" s="73"/>
      <c r="C37" s="73"/>
      <c r="D37" s="7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73"/>
      <c r="B38" s="73"/>
      <c r="C38" s="73"/>
      <c r="D38" s="7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81" t="s">
        <v>265</v>
      </c>
      <c r="B39" s="81"/>
      <c r="C39" s="81"/>
      <c r="D39" s="8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73" t="s">
        <v>266</v>
      </c>
      <c r="B40" s="73"/>
      <c r="C40" s="73"/>
      <c r="D40" s="7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73"/>
      <c r="B41" s="73"/>
      <c r="C41" s="73"/>
      <c r="D41" s="7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80" t="s">
        <v>267</v>
      </c>
      <c r="B42" s="80"/>
      <c r="C42" s="80"/>
      <c r="D42" s="8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75" t="s">
        <v>268</v>
      </c>
      <c r="B43" s="75"/>
      <c r="C43" s="75"/>
      <c r="D43" s="7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75" t="s">
        <v>269</v>
      </c>
      <c r="B44" s="75"/>
      <c r="C44" s="75"/>
      <c r="D44" s="7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B1" zoomScaleNormal="100" workbookViewId="0">
      <pane ySplit="18" topLeftCell="A29" activePane="bottomLeft" state="frozen"/>
      <selection pane="bottomLeft" activeCell="F19" sqref="F19:F52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98" t="s">
        <v>270</v>
      </c>
      <c r="B7" s="101" t="str">
        <f>'Fiche Générale'!B2</f>
        <v>ODYSSEE</v>
      </c>
      <c r="C7" s="98" t="s">
        <v>271</v>
      </c>
      <c r="D7" s="98"/>
      <c r="E7" s="100" t="str">
        <f>'Fiche Générale'!B3</f>
        <v>Histoire, civilisation et patrimoine</v>
      </c>
      <c r="F7" s="101"/>
      <c r="G7" s="98" t="s">
        <v>272</v>
      </c>
      <c r="H7" s="112" t="str">
        <f>'Fiche Générale'!B4</f>
        <v>-</v>
      </c>
      <c r="I7" s="112"/>
      <c r="J7" s="112"/>
    </row>
    <row r="8" spans="1:10" ht="18" customHeight="1">
      <c r="A8" s="98"/>
      <c r="B8" s="103"/>
      <c r="C8" s="98"/>
      <c r="D8" s="98"/>
      <c r="E8" s="102"/>
      <c r="F8" s="103"/>
      <c r="G8" s="98"/>
      <c r="H8" s="112"/>
      <c r="I8" s="112"/>
      <c r="J8" s="112"/>
    </row>
    <row r="9" spans="1:10" ht="18" customHeight="1">
      <c r="A9" s="98"/>
      <c r="B9" s="103"/>
      <c r="C9" s="98"/>
      <c r="D9" s="98"/>
      <c r="E9" s="104"/>
      <c r="F9" s="105"/>
      <c r="G9" s="98"/>
      <c r="H9" s="112"/>
      <c r="I9" s="112"/>
      <c r="J9" s="112"/>
    </row>
    <row r="10" spans="1:10" ht="18" customHeight="1">
      <c r="A10" s="98"/>
      <c r="B10" s="103"/>
      <c r="C10" s="99" t="s">
        <v>273</v>
      </c>
      <c r="D10" s="99"/>
      <c r="E10" s="106" t="str">
        <f>'Fiche Générale'!A12</f>
        <v>Gouverner et Administrer : Etat, territoires et sociétés</v>
      </c>
      <c r="F10" s="107"/>
      <c r="G10" s="107"/>
      <c r="H10" s="107"/>
      <c r="I10" s="107"/>
      <c r="J10" s="108"/>
    </row>
    <row r="11" spans="1:10" ht="18" customHeight="1">
      <c r="A11" s="98"/>
      <c r="B11" s="105"/>
      <c r="C11" s="99"/>
      <c r="D11" s="99"/>
      <c r="E11" s="109"/>
      <c r="F11" s="110"/>
      <c r="G11" s="110"/>
      <c r="H11" s="110"/>
      <c r="I11" s="110"/>
      <c r="J11" s="111"/>
    </row>
    <row r="13" spans="1:10">
      <c r="A13" s="114" t="s">
        <v>274</v>
      </c>
      <c r="B13" s="64" t="s">
        <v>275</v>
      </c>
      <c r="C13" s="114" t="s">
        <v>276</v>
      </c>
      <c r="D13" s="114"/>
      <c r="E13" s="114"/>
      <c r="F13" s="114"/>
      <c r="G13" s="114" t="s">
        <v>277</v>
      </c>
      <c r="H13" s="61">
        <f>Calcul!A7</f>
        <v>330</v>
      </c>
      <c r="I13" s="61"/>
    </row>
    <row r="14" spans="1:10">
      <c r="A14" s="114"/>
      <c r="B14" s="67"/>
      <c r="C14" s="114"/>
      <c r="D14" s="114"/>
      <c r="E14" s="114"/>
      <c r="F14" s="114"/>
      <c r="G14" s="114"/>
      <c r="H14" s="61"/>
      <c r="I14" s="61"/>
    </row>
    <row r="15" spans="1:10">
      <c r="A15" s="114" t="s">
        <v>278</v>
      </c>
      <c r="B15" s="64" t="s">
        <v>232</v>
      </c>
      <c r="C15" s="115" t="s">
        <v>279</v>
      </c>
      <c r="D15" s="116"/>
      <c r="E15" s="114"/>
      <c r="F15" s="114"/>
      <c r="G15" s="114" t="s">
        <v>280</v>
      </c>
      <c r="H15" s="61">
        <f>Calcul!A20</f>
        <v>45</v>
      </c>
      <c r="I15" s="61"/>
    </row>
    <row r="16" spans="1:10">
      <c r="A16" s="114"/>
      <c r="B16" s="67"/>
      <c r="C16" s="117"/>
      <c r="D16" s="118"/>
      <c r="E16" s="114"/>
      <c r="F16" s="114"/>
      <c r="G16" s="114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3.35" customHeight="1">
      <c r="A19" s="25">
        <v>1</v>
      </c>
      <c r="B19" s="5" t="s">
        <v>288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22</v>
      </c>
      <c r="N19" s="5" t="s">
        <v>289</v>
      </c>
      <c r="O19" s="53" t="s">
        <v>290</v>
      </c>
    </row>
    <row r="20" spans="1:15" ht="43.35" customHeight="1">
      <c r="A20" s="25">
        <v>2</v>
      </c>
      <c r="B20" s="5" t="s">
        <v>291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>
      <c r="A21" s="25" t="s">
        <v>292</v>
      </c>
      <c r="B21" s="5" t="s">
        <v>293</v>
      </c>
      <c r="C21" s="7" t="s">
        <v>21</v>
      </c>
      <c r="D21" s="7">
        <v>4</v>
      </c>
      <c r="E21" s="5" t="s">
        <v>15</v>
      </c>
      <c r="F21" s="5"/>
      <c r="G21" s="5"/>
      <c r="H21" s="7"/>
      <c r="I21" s="7">
        <v>18</v>
      </c>
      <c r="J21" s="7">
        <v>18</v>
      </c>
      <c r="K21" s="7"/>
      <c r="L21" s="7"/>
      <c r="M21" s="7" t="s">
        <v>22</v>
      </c>
      <c r="N21" s="5" t="s">
        <v>294</v>
      </c>
      <c r="O21" s="5"/>
    </row>
    <row r="22" spans="1:15" ht="43.35" customHeight="1">
      <c r="A22" s="25" t="s">
        <v>295</v>
      </c>
      <c r="B22" s="5" t="s">
        <v>296</v>
      </c>
      <c r="C22" s="7" t="s">
        <v>29</v>
      </c>
      <c r="D22" s="7"/>
      <c r="E22" s="5" t="s">
        <v>15</v>
      </c>
      <c r="F22" s="5"/>
      <c r="G22" s="5"/>
      <c r="H22" s="7"/>
      <c r="I22" s="52"/>
      <c r="J22" s="52"/>
      <c r="K22" s="7"/>
      <c r="L22" s="7"/>
      <c r="M22" s="7"/>
      <c r="N22" s="5"/>
      <c r="O22" s="5"/>
    </row>
    <row r="23" spans="1:15" ht="43.35" customHeight="1">
      <c r="A23" s="25"/>
      <c r="B23" s="5" t="s">
        <v>297</v>
      </c>
      <c r="C23" s="7" t="s">
        <v>35</v>
      </c>
      <c r="D23" s="7"/>
      <c r="E23" s="5"/>
      <c r="F23" s="5"/>
      <c r="G23" s="5"/>
      <c r="H23" s="7"/>
      <c r="I23" s="16"/>
      <c r="J23" s="16"/>
      <c r="K23" s="7"/>
      <c r="L23" s="7"/>
      <c r="M23" s="7"/>
      <c r="N23" s="5"/>
      <c r="O23" s="5" t="s">
        <v>298</v>
      </c>
    </row>
    <row r="24" spans="1:15" ht="43.35" customHeight="1">
      <c r="A24" s="24" t="s">
        <v>299</v>
      </c>
      <c r="B24" s="5" t="s">
        <v>300</v>
      </c>
      <c r="C24" s="11" t="s">
        <v>21</v>
      </c>
      <c r="D24" s="11">
        <v>2</v>
      </c>
      <c r="E24" s="6" t="s">
        <v>15</v>
      </c>
      <c r="F24" s="6"/>
      <c r="G24" s="6"/>
      <c r="H24" s="7"/>
      <c r="I24" s="11">
        <v>6</v>
      </c>
      <c r="J24" s="11">
        <v>6</v>
      </c>
      <c r="K24" s="11"/>
      <c r="L24" s="11"/>
      <c r="M24" s="11" t="s">
        <v>22</v>
      </c>
      <c r="N24" s="5" t="s">
        <v>301</v>
      </c>
      <c r="O24" s="6"/>
    </row>
    <row r="25" spans="1:15" ht="43.35" customHeight="1">
      <c r="A25" s="25" t="s">
        <v>302</v>
      </c>
      <c r="B25" s="29" t="s">
        <v>303</v>
      </c>
      <c r="C25" s="7" t="s">
        <v>21</v>
      </c>
      <c r="D25" s="7">
        <v>2</v>
      </c>
      <c r="E25" s="5" t="s">
        <v>15</v>
      </c>
      <c r="F25" s="5"/>
      <c r="G25" s="5"/>
      <c r="H25" s="7"/>
      <c r="I25" s="7">
        <v>6</v>
      </c>
      <c r="J25" s="7">
        <v>6</v>
      </c>
      <c r="K25" s="7"/>
      <c r="L25" s="7"/>
      <c r="M25" s="7" t="s">
        <v>22</v>
      </c>
      <c r="N25" s="5" t="s">
        <v>301</v>
      </c>
      <c r="O25" s="5"/>
    </row>
    <row r="26" spans="1:15" ht="43.35" customHeight="1">
      <c r="A26" s="25" t="s">
        <v>304</v>
      </c>
      <c r="B26" s="29" t="s">
        <v>305</v>
      </c>
      <c r="C26" s="7" t="s">
        <v>21</v>
      </c>
      <c r="D26" s="7">
        <v>2</v>
      </c>
      <c r="E26" s="5" t="s">
        <v>15</v>
      </c>
      <c r="F26" s="5"/>
      <c r="G26" s="5"/>
      <c r="H26" s="7"/>
      <c r="I26" s="7">
        <v>6</v>
      </c>
      <c r="J26" s="7">
        <v>6</v>
      </c>
      <c r="K26" s="7"/>
      <c r="L26" s="7"/>
      <c r="M26" s="7" t="s">
        <v>22</v>
      </c>
      <c r="N26" s="5" t="s">
        <v>301</v>
      </c>
      <c r="O26" s="5"/>
    </row>
    <row r="27" spans="1:15" ht="43.35" customHeight="1">
      <c r="A27" s="25" t="s">
        <v>306</v>
      </c>
      <c r="B27" s="29" t="s">
        <v>307</v>
      </c>
      <c r="C27" s="7" t="s">
        <v>21</v>
      </c>
      <c r="D27" s="7">
        <v>2</v>
      </c>
      <c r="E27" s="5" t="s">
        <v>15</v>
      </c>
      <c r="F27" s="5"/>
      <c r="G27" s="5"/>
      <c r="H27" s="7"/>
      <c r="I27" s="7">
        <v>6</v>
      </c>
      <c r="J27" s="7">
        <v>6</v>
      </c>
      <c r="K27" s="7"/>
      <c r="L27" s="7"/>
      <c r="M27" s="7" t="s">
        <v>22</v>
      </c>
      <c r="N27" s="5" t="s">
        <v>301</v>
      </c>
      <c r="O27" s="5"/>
    </row>
    <row r="28" spans="1:15" ht="43.35" customHeight="1">
      <c r="A28" s="25">
        <v>3</v>
      </c>
      <c r="B28" s="29" t="s">
        <v>308</v>
      </c>
      <c r="C28" s="7" t="s">
        <v>12</v>
      </c>
      <c r="D28" s="7">
        <v>6</v>
      </c>
      <c r="E28" s="5" t="s">
        <v>15</v>
      </c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>
      <c r="A29" s="25" t="s">
        <v>309</v>
      </c>
      <c r="B29" s="29" t="s">
        <v>310</v>
      </c>
      <c r="C29" s="7" t="s">
        <v>21</v>
      </c>
      <c r="D29" s="7">
        <v>4</v>
      </c>
      <c r="E29" s="5" t="s">
        <v>15</v>
      </c>
      <c r="F29" s="5"/>
      <c r="G29" s="5"/>
      <c r="H29" s="7"/>
      <c r="I29" s="52">
        <v>18</v>
      </c>
      <c r="J29" s="7">
        <v>18</v>
      </c>
      <c r="K29" s="7"/>
      <c r="L29" s="7"/>
      <c r="M29" s="7" t="s">
        <v>22</v>
      </c>
      <c r="N29" s="5" t="s">
        <v>311</v>
      </c>
      <c r="O29" s="5"/>
    </row>
    <row r="30" spans="1:15" ht="43.35" customHeight="1">
      <c r="A30" s="25" t="s">
        <v>312</v>
      </c>
      <c r="B30" s="29" t="s">
        <v>313</v>
      </c>
      <c r="C30" s="7" t="s">
        <v>29</v>
      </c>
      <c r="D30" s="7"/>
      <c r="E30" s="5" t="s">
        <v>15</v>
      </c>
      <c r="F30" s="5"/>
      <c r="G30" s="5"/>
      <c r="H30" s="7"/>
      <c r="I30" s="52"/>
      <c r="J30" s="52"/>
      <c r="K30" s="7"/>
      <c r="L30" s="7"/>
      <c r="M30" s="7"/>
      <c r="N30" s="5"/>
      <c r="O30" s="5" t="s">
        <v>314</v>
      </c>
    </row>
    <row r="31" spans="1:15" ht="43.35" customHeight="1">
      <c r="A31" s="25"/>
      <c r="B31" s="29" t="s">
        <v>297</v>
      </c>
      <c r="C31" s="7" t="s">
        <v>35</v>
      </c>
      <c r="D31" s="7"/>
      <c r="E31" s="5"/>
      <c r="F31" s="5"/>
      <c r="G31" s="5"/>
      <c r="H31" s="7"/>
      <c r="I31" s="16"/>
      <c r="J31" s="16"/>
      <c r="K31" s="7"/>
      <c r="L31" s="7"/>
      <c r="M31" s="7"/>
      <c r="N31" s="5"/>
      <c r="O31" s="5" t="s">
        <v>315</v>
      </c>
    </row>
    <row r="32" spans="1:15" ht="43.35" customHeight="1">
      <c r="A32" s="25" t="s">
        <v>316</v>
      </c>
      <c r="B32" s="29" t="s">
        <v>300</v>
      </c>
      <c r="C32" s="7" t="s">
        <v>21</v>
      </c>
      <c r="D32" s="7">
        <v>2</v>
      </c>
      <c r="E32" s="5" t="s">
        <v>15</v>
      </c>
      <c r="F32" s="5"/>
      <c r="G32" s="5"/>
      <c r="H32" s="7"/>
      <c r="I32" s="7">
        <v>0</v>
      </c>
      <c r="J32" s="7">
        <v>0</v>
      </c>
      <c r="K32" s="7"/>
      <c r="L32" s="7"/>
      <c r="M32" s="7"/>
      <c r="N32" s="5" t="s">
        <v>317</v>
      </c>
      <c r="O32" s="5" t="s">
        <v>314</v>
      </c>
    </row>
    <row r="33" spans="1:15" ht="43.35" customHeight="1">
      <c r="A33" s="25" t="s">
        <v>318</v>
      </c>
      <c r="B33" s="29" t="s">
        <v>303</v>
      </c>
      <c r="C33" s="7" t="s">
        <v>21</v>
      </c>
      <c r="D33" s="7">
        <v>2</v>
      </c>
      <c r="E33" s="5" t="s">
        <v>15</v>
      </c>
      <c r="F33" s="5"/>
      <c r="G33" s="5"/>
      <c r="H33" s="7"/>
      <c r="I33" s="7">
        <v>0</v>
      </c>
      <c r="J33" s="7">
        <v>0</v>
      </c>
      <c r="K33" s="7"/>
      <c r="L33" s="7"/>
      <c r="M33" s="7"/>
      <c r="N33" s="5" t="s">
        <v>317</v>
      </c>
      <c r="O33" s="5" t="s">
        <v>314</v>
      </c>
    </row>
    <row r="34" spans="1:15" ht="43.35" customHeight="1">
      <c r="A34" s="25" t="s">
        <v>319</v>
      </c>
      <c r="B34" s="29" t="s">
        <v>305</v>
      </c>
      <c r="C34" s="7" t="s">
        <v>21</v>
      </c>
      <c r="D34" s="7">
        <v>2</v>
      </c>
      <c r="E34" s="5" t="s">
        <v>15</v>
      </c>
      <c r="F34" s="5"/>
      <c r="G34" s="5"/>
      <c r="H34" s="7"/>
      <c r="I34" s="7">
        <v>0</v>
      </c>
      <c r="J34" s="7">
        <v>0</v>
      </c>
      <c r="K34" s="7"/>
      <c r="L34" s="7"/>
      <c r="M34" s="7"/>
      <c r="N34" s="5" t="s">
        <v>317</v>
      </c>
      <c r="O34" s="5" t="s">
        <v>314</v>
      </c>
    </row>
    <row r="35" spans="1:15" ht="43.35" customHeight="1">
      <c r="A35" s="25" t="s">
        <v>320</v>
      </c>
      <c r="B35" s="29" t="s">
        <v>307</v>
      </c>
      <c r="C35" s="7" t="s">
        <v>21</v>
      </c>
      <c r="D35" s="7">
        <v>2</v>
      </c>
      <c r="E35" s="5" t="s">
        <v>15</v>
      </c>
      <c r="F35" s="5"/>
      <c r="G35" s="5"/>
      <c r="H35" s="7"/>
      <c r="I35" s="7">
        <v>0</v>
      </c>
      <c r="J35" s="7">
        <v>0</v>
      </c>
      <c r="K35" s="7"/>
      <c r="L35" s="7"/>
      <c r="M35" s="7"/>
      <c r="N35" s="5" t="s">
        <v>317</v>
      </c>
      <c r="O35" s="5" t="s">
        <v>314</v>
      </c>
    </row>
    <row r="36" spans="1:15" ht="43.35" customHeight="1">
      <c r="A36" s="25">
        <v>4</v>
      </c>
      <c r="B36" s="29" t="s">
        <v>321</v>
      </c>
      <c r="C36" s="7" t="s">
        <v>12</v>
      </c>
      <c r="D36" s="7">
        <v>3</v>
      </c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 t="s">
        <v>322</v>
      </c>
      <c r="B37" s="29" t="s">
        <v>323</v>
      </c>
      <c r="C37" s="7" t="s">
        <v>29</v>
      </c>
      <c r="D37" s="7"/>
      <c r="E37" s="5" t="s">
        <v>15</v>
      </c>
      <c r="F37" s="5"/>
      <c r="G37" s="5"/>
      <c r="H37" s="7"/>
      <c r="I37" s="7"/>
      <c r="J37" s="7"/>
      <c r="K37" s="7"/>
      <c r="L37" s="7"/>
      <c r="M37" s="52"/>
      <c r="N37" s="5"/>
      <c r="O37" s="5"/>
    </row>
    <row r="38" spans="1:15" ht="43.35" customHeight="1">
      <c r="A38" s="25"/>
      <c r="B38" s="29" t="s">
        <v>297</v>
      </c>
      <c r="C38" s="7" t="s">
        <v>35</v>
      </c>
      <c r="D38" s="7"/>
      <c r="E38" s="5"/>
      <c r="F38" s="5"/>
      <c r="G38" s="5"/>
      <c r="H38" s="7"/>
      <c r="I38" s="7"/>
      <c r="J38" s="7"/>
      <c r="K38" s="7"/>
      <c r="L38" s="7"/>
      <c r="M38" s="16"/>
      <c r="N38" s="5"/>
      <c r="O38" s="5" t="s">
        <v>324</v>
      </c>
    </row>
    <row r="39" spans="1:15" ht="43.35" customHeight="1">
      <c r="A39" s="25" t="s">
        <v>325</v>
      </c>
      <c r="B39" s="29" t="s">
        <v>326</v>
      </c>
      <c r="C39" s="7" t="s">
        <v>21</v>
      </c>
      <c r="D39" s="7">
        <v>2</v>
      </c>
      <c r="E39" s="5"/>
      <c r="F39" s="5"/>
      <c r="G39" s="5"/>
      <c r="H39" s="7"/>
      <c r="I39" s="7">
        <v>6</v>
      </c>
      <c r="J39" s="7">
        <v>6</v>
      </c>
      <c r="K39" s="7"/>
      <c r="L39" s="7"/>
      <c r="M39" s="7" t="s">
        <v>13</v>
      </c>
      <c r="N39" s="5"/>
      <c r="O39" s="5"/>
    </row>
    <row r="40" spans="1:15" ht="43.35" customHeight="1">
      <c r="A40" s="25" t="s">
        <v>327</v>
      </c>
      <c r="B40" s="29" t="s">
        <v>328</v>
      </c>
      <c r="C40" s="7" t="s">
        <v>21</v>
      </c>
      <c r="D40" s="7">
        <v>2</v>
      </c>
      <c r="E40" s="5"/>
      <c r="F40" s="5"/>
      <c r="G40" s="5"/>
      <c r="H40" s="7"/>
      <c r="I40" s="7">
        <v>6</v>
      </c>
      <c r="J40" s="7">
        <v>6</v>
      </c>
      <c r="K40" s="7"/>
      <c r="L40" s="7"/>
      <c r="M40" s="7" t="s">
        <v>13</v>
      </c>
      <c r="N40" s="5"/>
      <c r="O40" s="5"/>
    </row>
    <row r="41" spans="1:15" ht="43.35" customHeight="1">
      <c r="A41" s="25" t="s">
        <v>329</v>
      </c>
      <c r="B41" s="29" t="s">
        <v>330</v>
      </c>
      <c r="C41" s="7" t="s">
        <v>21</v>
      </c>
      <c r="D41" s="7">
        <v>1</v>
      </c>
      <c r="E41" s="5" t="s">
        <v>15</v>
      </c>
      <c r="F41" s="5"/>
      <c r="G41" s="5"/>
      <c r="H41" s="7"/>
      <c r="I41" s="7">
        <v>6</v>
      </c>
      <c r="J41" s="7">
        <v>6</v>
      </c>
      <c r="K41" s="7"/>
      <c r="L41" s="7"/>
      <c r="M41" s="52" t="s">
        <v>13</v>
      </c>
      <c r="N41" s="5"/>
      <c r="O41" s="5"/>
    </row>
    <row r="42" spans="1:15" ht="43.35" customHeight="1">
      <c r="A42" s="25">
        <v>5</v>
      </c>
      <c r="B42" s="29" t="s">
        <v>331</v>
      </c>
      <c r="C42" s="7" t="s">
        <v>12</v>
      </c>
      <c r="D42" s="7">
        <v>6</v>
      </c>
      <c r="E42" s="5" t="s">
        <v>15</v>
      </c>
      <c r="F42" s="5"/>
      <c r="G42" s="5"/>
      <c r="H42" s="7"/>
      <c r="I42" s="7"/>
      <c r="J42" s="7"/>
      <c r="K42" s="7"/>
      <c r="L42" s="7"/>
      <c r="M42" s="16"/>
      <c r="N42" s="5"/>
      <c r="O42" s="5"/>
    </row>
    <row r="43" spans="1:15" ht="43.35" customHeight="1">
      <c r="A43" s="25" t="s">
        <v>332</v>
      </c>
      <c r="B43" s="29" t="s">
        <v>333</v>
      </c>
      <c r="C43" s="7" t="s">
        <v>21</v>
      </c>
      <c r="D43" s="7">
        <v>3</v>
      </c>
      <c r="E43" s="5" t="s">
        <v>15</v>
      </c>
      <c r="F43" s="5"/>
      <c r="G43" s="5"/>
      <c r="H43" s="7"/>
      <c r="I43" s="7">
        <v>12</v>
      </c>
      <c r="J43" s="7">
        <v>12</v>
      </c>
      <c r="K43" s="7"/>
      <c r="L43" s="7"/>
      <c r="M43" s="7" t="s">
        <v>334</v>
      </c>
      <c r="N43" s="5" t="s">
        <v>335</v>
      </c>
      <c r="O43" s="5"/>
    </row>
    <row r="44" spans="1:15" ht="43.35" customHeight="1">
      <c r="A44" s="25" t="s">
        <v>336</v>
      </c>
      <c r="B44" s="29" t="s">
        <v>337</v>
      </c>
      <c r="C44" s="7" t="s">
        <v>21</v>
      </c>
      <c r="D44" s="7">
        <v>3</v>
      </c>
      <c r="E44" s="5" t="s">
        <v>15</v>
      </c>
      <c r="F44" s="5"/>
      <c r="G44" s="5"/>
      <c r="H44" s="7"/>
      <c r="I44" s="7">
        <v>12</v>
      </c>
      <c r="J44" s="7">
        <v>12</v>
      </c>
      <c r="K44" s="7"/>
      <c r="L44" s="7"/>
      <c r="M44" s="7" t="s">
        <v>22</v>
      </c>
      <c r="N44" s="5" t="s">
        <v>338</v>
      </c>
      <c r="O44" s="5"/>
    </row>
    <row r="45" spans="1:15" ht="43.35" customHeight="1">
      <c r="A45" s="25">
        <v>6</v>
      </c>
      <c r="B45" s="29" t="s">
        <v>339</v>
      </c>
      <c r="C45" s="7" t="s">
        <v>12</v>
      </c>
      <c r="D45" s="7">
        <v>6</v>
      </c>
      <c r="E45" s="5" t="s">
        <v>15</v>
      </c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6" t="s">
        <v>340</v>
      </c>
      <c r="B46" s="30" t="s">
        <v>341</v>
      </c>
      <c r="C46" s="7" t="s">
        <v>29</v>
      </c>
      <c r="D46" s="12"/>
      <c r="E46" s="8" t="s">
        <v>15</v>
      </c>
      <c r="F46" s="8"/>
      <c r="G46" s="8"/>
      <c r="H46" s="12"/>
      <c r="I46" s="7"/>
      <c r="J46" s="7"/>
      <c r="K46" s="7"/>
      <c r="L46" s="7"/>
      <c r="M46" s="7"/>
      <c r="N46" s="5"/>
      <c r="O46" s="8"/>
    </row>
    <row r="47" spans="1:15" ht="43.35" customHeight="1">
      <c r="A47" s="26"/>
      <c r="B47" s="30" t="s">
        <v>297</v>
      </c>
      <c r="C47" s="7" t="s">
        <v>35</v>
      </c>
      <c r="D47" s="12"/>
      <c r="E47" s="8"/>
      <c r="F47" s="8"/>
      <c r="G47" s="8"/>
      <c r="H47" s="12"/>
      <c r="I47" s="7"/>
      <c r="J47" s="7"/>
      <c r="K47" s="7"/>
      <c r="L47" s="7"/>
      <c r="M47" s="7"/>
      <c r="N47" s="5"/>
      <c r="O47" s="8" t="s">
        <v>342</v>
      </c>
    </row>
    <row r="48" spans="1:15" ht="43.35" customHeight="1">
      <c r="A48" s="26" t="s">
        <v>343</v>
      </c>
      <c r="B48" s="30" t="s">
        <v>344</v>
      </c>
      <c r="C48" s="7" t="s">
        <v>21</v>
      </c>
      <c r="D48" s="12">
        <v>3</v>
      </c>
      <c r="E48" s="8"/>
      <c r="F48" s="8"/>
      <c r="G48" s="8"/>
      <c r="H48" s="12"/>
      <c r="I48" s="7">
        <v>6</v>
      </c>
      <c r="J48" s="7">
        <v>6</v>
      </c>
      <c r="K48" s="7"/>
      <c r="L48" s="7"/>
      <c r="M48" s="7" t="s">
        <v>334</v>
      </c>
      <c r="N48" s="5" t="s">
        <v>345</v>
      </c>
      <c r="O48" s="8"/>
    </row>
    <row r="49" spans="1:15" ht="43.35" customHeight="1">
      <c r="A49" s="26" t="s">
        <v>346</v>
      </c>
      <c r="B49" s="30" t="s">
        <v>347</v>
      </c>
      <c r="C49" s="7" t="s">
        <v>21</v>
      </c>
      <c r="D49" s="12">
        <v>3</v>
      </c>
      <c r="E49" s="8"/>
      <c r="F49" s="8"/>
      <c r="G49" s="8"/>
      <c r="H49" s="12"/>
      <c r="I49" s="7">
        <v>6</v>
      </c>
      <c r="J49" s="7">
        <v>6</v>
      </c>
      <c r="K49" s="7"/>
      <c r="L49" s="7"/>
      <c r="M49" s="7" t="s">
        <v>334</v>
      </c>
      <c r="N49" s="5" t="s">
        <v>345</v>
      </c>
      <c r="O49" s="8"/>
    </row>
    <row r="50" spans="1:15" ht="43.35" customHeight="1">
      <c r="A50" s="26" t="s">
        <v>348</v>
      </c>
      <c r="B50" s="30" t="s">
        <v>349</v>
      </c>
      <c r="C50" s="7" t="s">
        <v>21</v>
      </c>
      <c r="D50" s="12">
        <v>3</v>
      </c>
      <c r="E50" s="8"/>
      <c r="F50" s="8"/>
      <c r="G50" s="8"/>
      <c r="H50" s="12"/>
      <c r="I50" s="7">
        <v>6</v>
      </c>
      <c r="J50" s="7">
        <v>6</v>
      </c>
      <c r="K50" s="7"/>
      <c r="L50" s="7"/>
      <c r="M50" s="7" t="s">
        <v>334</v>
      </c>
      <c r="N50" s="5" t="s">
        <v>345</v>
      </c>
      <c r="O50" s="8"/>
    </row>
    <row r="51" spans="1:15" ht="43.35" customHeight="1">
      <c r="A51" s="26" t="s">
        <v>350</v>
      </c>
      <c r="B51" s="30" t="s">
        <v>351</v>
      </c>
      <c r="C51" s="7" t="s">
        <v>21</v>
      </c>
      <c r="D51" s="12">
        <v>3</v>
      </c>
      <c r="E51" s="8"/>
      <c r="F51" s="8"/>
      <c r="G51" s="8"/>
      <c r="H51" s="12"/>
      <c r="I51" s="7">
        <v>6</v>
      </c>
      <c r="J51" s="7">
        <v>6</v>
      </c>
      <c r="K51" s="7"/>
      <c r="L51" s="7"/>
      <c r="M51" s="7" t="s">
        <v>334</v>
      </c>
      <c r="N51" s="5" t="s">
        <v>345</v>
      </c>
      <c r="O51" s="8"/>
    </row>
    <row r="52" spans="1:15" ht="43.35" customHeight="1">
      <c r="A52" s="26" t="s">
        <v>352</v>
      </c>
      <c r="B52" s="30" t="s">
        <v>353</v>
      </c>
      <c r="C52" s="7" t="s">
        <v>21</v>
      </c>
      <c r="D52" s="12">
        <v>3</v>
      </c>
      <c r="E52" s="8" t="s">
        <v>15</v>
      </c>
      <c r="F52" s="8"/>
      <c r="G52" s="8"/>
      <c r="H52" s="12"/>
      <c r="I52" s="52">
        <v>6</v>
      </c>
      <c r="J52" s="52">
        <v>6</v>
      </c>
      <c r="K52" s="7"/>
      <c r="L52" s="7"/>
      <c r="M52" s="7" t="s">
        <v>22</v>
      </c>
      <c r="N52" s="8" t="s">
        <v>354</v>
      </c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">
    <cfRule type="expression" dxfId="246" priority="42">
      <formula>$C1="Option"</formula>
    </cfRule>
  </conditionalFormatting>
  <conditionalFormatting sqref="A1:O9 A10:E10 A11:D11 A12:O12 A13:H13 A14:F14 A15:H15 A16:F16 K10:O11 J13:O16">
    <cfRule type="expression" dxfId="245" priority="58">
      <formula>$F1="Fermeture"</formula>
    </cfRule>
  </conditionalFormatting>
  <conditionalFormatting sqref="A1:O9 A10:E10 K10:O11 A11:D11 A12:O12 A13:H13 J13:O16 A14:F14 A15:H15 A16:F16">
    <cfRule type="expression" dxfId="244" priority="59">
      <formula>$F1="Modification"</formula>
    </cfRule>
    <cfRule type="expression" dxfId="243" priority="60">
      <formula>$F1="Création"</formula>
    </cfRule>
  </conditionalFormatting>
  <conditionalFormatting sqref="A17:O18 A19 A20:O23 A24:C27 A28:O31 A32:C36 A37:O38 A39:H40 A41:O47 A48:H51 A52:O999">
    <cfRule type="expression" dxfId="242" priority="46">
      <formula>$F17="Création"</formula>
    </cfRule>
    <cfRule type="expression" dxfId="241" priority="45">
      <formula>$F17="Modification"</formula>
    </cfRule>
    <cfRule type="expression" dxfId="240" priority="44">
      <formula>$F17="Fermeture"</formula>
    </cfRule>
  </conditionalFormatting>
  <conditionalFormatting sqref="B19:N19">
    <cfRule type="expression" dxfId="239" priority="41">
      <formula>$F19="Création"</formula>
    </cfRule>
    <cfRule type="expression" dxfId="238" priority="40">
      <formula>$F19="Modification"</formula>
    </cfRule>
    <cfRule type="expression" dxfId="237" priority="39">
      <formula>$F19="Fermeture"</formula>
    </cfRule>
  </conditionalFormatting>
  <conditionalFormatting sqref="D1:E999">
    <cfRule type="expression" dxfId="236" priority="31">
      <formula>$C1="Option"</formula>
    </cfRule>
  </conditionalFormatting>
  <conditionalFormatting sqref="D32:F36">
    <cfRule type="expression" dxfId="235" priority="34">
      <formula>$F32="Création"</formula>
    </cfRule>
    <cfRule type="expression" dxfId="234" priority="33">
      <formula>$F32="Modification"</formula>
    </cfRule>
    <cfRule type="expression" dxfId="233" priority="32">
      <formula>$F32="Fermeture"</formula>
    </cfRule>
  </conditionalFormatting>
  <conditionalFormatting sqref="D24:H27">
    <cfRule type="expression" dxfId="232" priority="38">
      <formula>$F24="Création"</formula>
    </cfRule>
    <cfRule type="expression" dxfId="231" priority="37">
      <formula>$F24="Modification"</formula>
    </cfRule>
    <cfRule type="expression" dxfId="230" priority="36">
      <formula>$F24="Fermeture"</formula>
    </cfRule>
  </conditionalFormatting>
  <conditionalFormatting sqref="G32:J35">
    <cfRule type="expression" dxfId="229" priority="2">
      <formula>$F32="Fermeture"</formula>
    </cfRule>
    <cfRule type="expression" dxfId="228" priority="3">
      <formula>$F32="Modification"</formula>
    </cfRule>
    <cfRule type="expression" dxfId="227" priority="4">
      <formula>$F32="Création"</formula>
    </cfRule>
  </conditionalFormatting>
  <conditionalFormatting sqref="G1:N999">
    <cfRule type="expression" dxfId="226" priority="1">
      <formula>$C1="Option"</formula>
    </cfRule>
  </conditionalFormatting>
  <conditionalFormatting sqref="I24:O27">
    <cfRule type="expression" dxfId="225" priority="27">
      <formula>$F24="Création"</formula>
    </cfRule>
    <cfRule type="expression" dxfId="224" priority="26">
      <formula>$F24="Modification"</formula>
    </cfRule>
    <cfRule type="expression" dxfId="223" priority="25">
      <formula>$F24="Fermeture"</formula>
    </cfRule>
  </conditionalFormatting>
  <conditionalFormatting sqref="I39:O40">
    <cfRule type="expression" dxfId="222" priority="13">
      <formula>$F39="Création"</formula>
    </cfRule>
    <cfRule type="expression" dxfId="221" priority="12">
      <formula>$F39="Modification"</formula>
    </cfRule>
    <cfRule type="expression" dxfId="220" priority="11">
      <formula>$F39="Fermeture"</formula>
    </cfRule>
  </conditionalFormatting>
  <conditionalFormatting sqref="I48:O51">
    <cfRule type="expression" dxfId="219" priority="9">
      <formula>$F48="Création"</formula>
    </cfRule>
    <cfRule type="expression" dxfId="218" priority="8">
      <formula>$F48="Modification"</formula>
    </cfRule>
    <cfRule type="expression" dxfId="217" priority="7">
      <formula>$F48="Fermeture"</formula>
    </cfRule>
  </conditionalFormatting>
  <conditionalFormatting sqref="K32:O35 G36:O36">
    <cfRule type="expression" dxfId="216" priority="17">
      <formula>$F32="Création"</formula>
    </cfRule>
    <cfRule type="expression" dxfId="215" priority="16">
      <formula>$F32="Modification"</formula>
    </cfRule>
    <cfRule type="expression" dxfId="214" priority="15">
      <formula>$F32="Fermeture"</formula>
    </cfRule>
  </conditionalFormatting>
  <conditionalFormatting sqref="N1:N999">
    <cfRule type="expression" dxfId="213" priority="6">
      <formula>$M1="Porteuse"</formula>
    </cfRule>
  </conditionalFormatting>
  <conditionalFormatting sqref="O19">
    <cfRule type="expression" dxfId="212" priority="30">
      <formula>$F19="Création"</formula>
    </cfRule>
    <cfRule type="expression" dxfId="211" priority="28">
      <formula>$F19="Fermeture"</formula>
    </cfRule>
    <cfRule type="expression" dxfId="210" priority="29">
      <formula>$F19="Modification"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abSelected="1" topLeftCell="A7" zoomScale="77" zoomScaleNormal="77" workbookViewId="0">
      <selection activeCell="L41" sqref="L41:L46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8" t="s">
        <v>355</v>
      </c>
      <c r="B7" s="137" t="str">
        <f>'Fiche Générale'!B2</f>
        <v>ODYSSEE</v>
      </c>
      <c r="C7" s="98" t="s">
        <v>271</v>
      </c>
      <c r="D7" s="98"/>
      <c r="E7" s="135" t="str">
        <f>'Fiche Générale'!B3</f>
        <v>Histoire, civilisation et patrimoine</v>
      </c>
      <c r="F7" s="136"/>
      <c r="G7" s="98" t="s">
        <v>356</v>
      </c>
      <c r="H7" s="137" t="str">
        <f>'Fiche Générale'!B4</f>
        <v>-</v>
      </c>
      <c r="I7" s="137"/>
      <c r="J7" s="39"/>
      <c r="K7" s="23"/>
    </row>
    <row r="8" spans="1:19" ht="14.45" customHeight="1">
      <c r="A8" s="139"/>
      <c r="B8" s="137"/>
      <c r="C8" s="98"/>
      <c r="D8" s="98"/>
      <c r="E8" s="135"/>
      <c r="F8" s="136"/>
      <c r="G8" s="98"/>
      <c r="H8" s="137"/>
      <c r="I8" s="137"/>
      <c r="J8" s="39"/>
      <c r="K8" s="23"/>
    </row>
    <row r="9" spans="1:19" ht="14.45" customHeight="1">
      <c r="A9" s="139"/>
      <c r="B9" s="137"/>
      <c r="C9" s="98"/>
      <c r="D9" s="98"/>
      <c r="E9" s="135"/>
      <c r="F9" s="136"/>
      <c r="G9" s="98"/>
      <c r="H9" s="137"/>
      <c r="I9" s="137"/>
      <c r="J9" s="39"/>
      <c r="K9" s="23"/>
    </row>
    <row r="10" spans="1:19" ht="14.45" customHeight="1">
      <c r="A10" s="139"/>
      <c r="B10" s="137"/>
      <c r="C10" s="99" t="s">
        <v>273</v>
      </c>
      <c r="D10" s="99"/>
      <c r="E10" s="106" t="str">
        <f>'Fiche Générale'!A12</f>
        <v>Gouverner et Administrer : Etat, territoires et sociétés</v>
      </c>
      <c r="F10" s="107"/>
      <c r="G10" s="107"/>
      <c r="H10" s="107"/>
      <c r="I10" s="108"/>
      <c r="J10" s="40"/>
      <c r="K10" s="23"/>
    </row>
    <row r="11" spans="1:19" ht="14.45" customHeight="1">
      <c r="A11" s="140"/>
      <c r="B11" s="137"/>
      <c r="C11" s="99"/>
      <c r="D11" s="99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115" t="s">
        <v>357</v>
      </c>
      <c r="N12" s="116"/>
      <c r="O12" s="131"/>
      <c r="P12" s="115" t="s">
        <v>358</v>
      </c>
      <c r="Q12" s="116"/>
      <c r="R12" s="116"/>
      <c r="S12" s="131"/>
    </row>
    <row r="13" spans="1:19">
      <c r="A13" s="119" t="s">
        <v>274</v>
      </c>
      <c r="B13" s="61" t="str">
        <f>'S1 Maquette'!B13:B14</f>
        <v xml:space="preserve">1ère année </v>
      </c>
      <c r="C13" s="61"/>
      <c r="D13" s="119" t="s">
        <v>359</v>
      </c>
      <c r="E13" s="121">
        <f>'S1 Maquette'!E13:F14</f>
        <v>0</v>
      </c>
      <c r="F13" s="121"/>
      <c r="G13" s="121"/>
      <c r="H13" s="114" t="s">
        <v>360</v>
      </c>
      <c r="I13" s="114"/>
      <c r="J13" s="41"/>
      <c r="M13" s="117"/>
      <c r="N13" s="118"/>
      <c r="O13" s="132"/>
      <c r="P13" s="117"/>
      <c r="Q13" s="118"/>
      <c r="R13" s="118"/>
      <c r="S13" s="132"/>
    </row>
    <row r="14" spans="1:19">
      <c r="A14" s="120"/>
      <c r="B14" s="61"/>
      <c r="C14" s="61"/>
      <c r="D14" s="120"/>
      <c r="E14" s="121"/>
      <c r="F14" s="121"/>
      <c r="G14" s="121"/>
      <c r="H14" s="114"/>
      <c r="I14" s="114"/>
      <c r="J14" s="41"/>
      <c r="M14" s="114" t="s">
        <v>361</v>
      </c>
      <c r="N14" s="115" t="s">
        <v>362</v>
      </c>
      <c r="O14" s="131"/>
      <c r="P14" s="113"/>
      <c r="Q14" s="122"/>
      <c r="R14" s="125"/>
      <c r="S14" s="119"/>
    </row>
    <row r="15" spans="1:19">
      <c r="A15" s="119" t="s">
        <v>363</v>
      </c>
      <c r="B15" s="63" t="str">
        <f>'S1 Maquette'!B15:B16</f>
        <v>Semestre 1</v>
      </c>
      <c r="C15" s="64"/>
      <c r="D15" s="119" t="s">
        <v>364</v>
      </c>
      <c r="E15" s="121">
        <f>'S1 Maquette'!E15:F16</f>
        <v>0</v>
      </c>
      <c r="F15" s="121"/>
      <c r="G15" s="121"/>
      <c r="H15" s="127" t="str">
        <f>'Fiche Générale'!B5</f>
        <v>Session Unique</v>
      </c>
      <c r="I15" s="128"/>
      <c r="J15" s="42"/>
      <c r="M15" s="114"/>
      <c r="N15" s="133"/>
      <c r="O15" s="134"/>
      <c r="P15" s="113"/>
      <c r="Q15" s="123"/>
      <c r="R15" s="125"/>
      <c r="S15" s="126"/>
    </row>
    <row r="16" spans="1:19">
      <c r="A16" s="120"/>
      <c r="B16" s="66"/>
      <c r="C16" s="67"/>
      <c r="D16" s="120"/>
      <c r="E16" s="121"/>
      <c r="F16" s="121"/>
      <c r="G16" s="121"/>
      <c r="H16" s="129"/>
      <c r="I16" s="130"/>
      <c r="J16" s="42"/>
      <c r="M16" s="114"/>
      <c r="N16" s="133"/>
      <c r="O16" s="134"/>
      <c r="P16" s="113"/>
      <c r="Q16" s="123"/>
      <c r="R16" s="125"/>
      <c r="S16" s="126"/>
    </row>
    <row r="17" spans="1:20">
      <c r="L17" s="19"/>
      <c r="M17" s="114"/>
      <c r="N17" s="117"/>
      <c r="O17" s="132"/>
      <c r="P17" s="113"/>
      <c r="Q17" s="124"/>
      <c r="R17" s="125"/>
      <c r="S17" s="120"/>
    </row>
    <row r="18" spans="1:20" ht="59.45" customHeight="1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373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  <c r="T18" s="4" t="s">
        <v>380</v>
      </c>
    </row>
    <row r="19" spans="1:20" ht="30.6" customHeight="1">
      <c r="A19" s="47" t="str">
        <f>'S1 Maquette'!B19</f>
        <v xml:space="preserve">Switch ODYSSEE S1 </v>
      </c>
      <c r="B19" s="47" t="str">
        <f>'S1 Maquette'!C19</f>
        <v>UE</v>
      </c>
      <c r="C19" s="46">
        <f>'S1 Maquette'!F19</f>
        <v>0</v>
      </c>
      <c r="D19" s="7">
        <v>3</v>
      </c>
      <c r="E19" s="7" t="s">
        <v>381</v>
      </c>
      <c r="F19" s="7" t="s">
        <v>381</v>
      </c>
      <c r="G19" s="44" t="s">
        <v>381</v>
      </c>
      <c r="H19" s="44" t="s">
        <v>381</v>
      </c>
      <c r="I19" s="44" t="s">
        <v>381</v>
      </c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Historiographie et Sources de la recherche 1</v>
      </c>
      <c r="B20" s="47" t="str">
        <f>'S1 Maquette'!C20</f>
        <v>UE</v>
      </c>
      <c r="C20" s="46">
        <f>'S1 Maquette'!F20</f>
        <v>0</v>
      </c>
      <c r="D20" s="7">
        <v>6</v>
      </c>
      <c r="E20" s="7" t="s">
        <v>381</v>
      </c>
      <c r="F20" s="7" t="s">
        <v>381</v>
      </c>
      <c r="G20" s="44" t="s">
        <v>381</v>
      </c>
      <c r="H20" s="44" t="s">
        <v>381</v>
      </c>
      <c r="I20" s="44" t="s">
        <v>381</v>
      </c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Histoire des écoles historiques (XVIIe-XXIs s.)</v>
      </c>
      <c r="B21" s="47" t="str">
        <f>'S1 Maquette'!C21</f>
        <v>ECUE</v>
      </c>
      <c r="C21" s="46">
        <f>'S1 Maquette'!F21</f>
        <v>0</v>
      </c>
      <c r="D21" s="7">
        <v>4.5</v>
      </c>
      <c r="E21" s="7" t="s">
        <v>381</v>
      </c>
      <c r="F21" s="7" t="s">
        <v>381</v>
      </c>
      <c r="G21" s="44" t="s">
        <v>381</v>
      </c>
      <c r="H21" s="44" t="s">
        <v>381</v>
      </c>
      <c r="I21" s="44" t="s">
        <v>381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 xml:space="preserve">Sources et corpus </v>
      </c>
      <c r="B22" s="47" t="str">
        <f>'S1 Maquette'!C22</f>
        <v>BLOC</v>
      </c>
      <c r="C22" s="46">
        <f>'S1 Maquette'!F22</f>
        <v>0</v>
      </c>
      <c r="D22" s="7"/>
      <c r="E22" s="7" t="s">
        <v>381</v>
      </c>
      <c r="F22" s="7" t="s">
        <v>381</v>
      </c>
      <c r="G22" s="44" t="s">
        <v>381</v>
      </c>
      <c r="H22" s="44" t="s">
        <v>381</v>
      </c>
      <c r="I22" s="44" t="s">
        <v>381</v>
      </c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>Min 1 Max 1</v>
      </c>
      <c r="B23" s="47" t="str">
        <f>'S1 Maquette'!C23</f>
        <v>OPTION</v>
      </c>
      <c r="C23" s="46"/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Sources et Corpus manuscrits (médiévale et moderne)</v>
      </c>
      <c r="B24" s="47" t="str">
        <f>'S1 Maquette'!C24</f>
        <v>ECUE</v>
      </c>
      <c r="C24" s="46">
        <f>'S1 Maquette'!F24</f>
        <v>0</v>
      </c>
      <c r="D24" s="7">
        <v>1.5</v>
      </c>
      <c r="E24" s="7" t="s">
        <v>381</v>
      </c>
      <c r="F24" s="7" t="s">
        <v>381</v>
      </c>
      <c r="G24" s="44" t="s">
        <v>381</v>
      </c>
      <c r="H24" s="44" t="s">
        <v>381</v>
      </c>
      <c r="I24" s="44" t="s">
        <v>381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Sources et Corpus imprimés (XVe-XXIe s.)</v>
      </c>
      <c r="B25" s="47" t="str">
        <f>'S1 Maquette'!C25</f>
        <v>ECUE</v>
      </c>
      <c r="C25" s="46">
        <f>'S1 Maquette'!F25</f>
        <v>0</v>
      </c>
      <c r="D25" s="7">
        <v>1.5</v>
      </c>
      <c r="E25" s="7" t="s">
        <v>381</v>
      </c>
      <c r="F25" s="7" t="s">
        <v>381</v>
      </c>
      <c r="G25" s="44" t="s">
        <v>381</v>
      </c>
      <c r="H25" s="44" t="s">
        <v>381</v>
      </c>
      <c r="I25" s="44" t="s">
        <v>381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>Sources et Corpus épigraphiques, archéologique et monumentaux</v>
      </c>
      <c r="B26" s="47" t="str">
        <f>'S1 Maquette'!C26</f>
        <v>ECUE</v>
      </c>
      <c r="C26" s="46">
        <f>'S1 Maquette'!F26</f>
        <v>0</v>
      </c>
      <c r="D26" s="7">
        <v>1.5</v>
      </c>
      <c r="E26" s="7" t="s">
        <v>381</v>
      </c>
      <c r="F26" s="7" t="s">
        <v>381</v>
      </c>
      <c r="G26" s="44" t="s">
        <v>381</v>
      </c>
      <c r="H26" s="44" t="s">
        <v>381</v>
      </c>
      <c r="I26" s="44" t="s">
        <v>381</v>
      </c>
      <c r="J26" s="44"/>
      <c r="K26" s="44" t="s">
        <v>18</v>
      </c>
      <c r="L26" s="44"/>
      <c r="M26" s="44"/>
      <c r="N26" s="44" t="s">
        <v>19</v>
      </c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Sources et Corpus iconographiques (transpériode)</v>
      </c>
      <c r="B27" s="47" t="str">
        <f>'S1 Maquette'!C27</f>
        <v>ECUE</v>
      </c>
      <c r="C27" s="46">
        <f>'S1 Maquette'!F27</f>
        <v>0</v>
      </c>
      <c r="D27" s="7">
        <v>1.5</v>
      </c>
      <c r="E27" s="7" t="s">
        <v>381</v>
      </c>
      <c r="F27" s="7" t="s">
        <v>381</v>
      </c>
      <c r="G27" s="44" t="s">
        <v>381</v>
      </c>
      <c r="H27" s="44" t="s">
        <v>381</v>
      </c>
      <c r="I27" s="44" t="s">
        <v>381</v>
      </c>
      <c r="J27" s="44"/>
      <c r="K27" s="44" t="s">
        <v>18</v>
      </c>
      <c r="L27" s="44"/>
      <c r="M27" s="44"/>
      <c r="N27" s="44" t="s">
        <v>19</v>
      </c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Historiographie et Sources de la recherche 2</v>
      </c>
      <c r="B28" s="47" t="str">
        <f>'S1 Maquette'!C28</f>
        <v>UE</v>
      </c>
      <c r="C28" s="46">
        <f>'S1 Maquette'!F28</f>
        <v>0</v>
      </c>
      <c r="D28" s="7">
        <v>6</v>
      </c>
      <c r="E28" s="7" t="s">
        <v>381</v>
      </c>
      <c r="F28" s="7" t="s">
        <v>381</v>
      </c>
      <c r="G28" s="44" t="s">
        <v>381</v>
      </c>
      <c r="H28" s="44" t="s">
        <v>381</v>
      </c>
      <c r="I28" s="44" t="s">
        <v>381</v>
      </c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Histoire de l'histoire de l'art, de l'archéologie et du patrimoine</v>
      </c>
      <c r="B29" s="47" t="str">
        <f>'S1 Maquette'!C29</f>
        <v>ECUE</v>
      </c>
      <c r="C29" s="46">
        <f>'S1 Maquette'!F29</f>
        <v>0</v>
      </c>
      <c r="D29" s="7">
        <v>4.5</v>
      </c>
      <c r="E29" s="7" t="s">
        <v>381</v>
      </c>
      <c r="F29" s="7" t="s">
        <v>381</v>
      </c>
      <c r="G29" s="44" t="s">
        <v>381</v>
      </c>
      <c r="H29" s="44" t="s">
        <v>381</v>
      </c>
      <c r="I29" s="44" t="s">
        <v>381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Sources et Corpus 2</v>
      </c>
      <c r="B30" s="47" t="str">
        <f>'S1 Maquette'!C30</f>
        <v>BLOC</v>
      </c>
      <c r="C30" s="46">
        <f>'S1 Maquette'!F30</f>
        <v>0</v>
      </c>
      <c r="D30" s="7"/>
      <c r="E30" s="7" t="s">
        <v>381</v>
      </c>
      <c r="F30" s="7" t="s">
        <v>381</v>
      </c>
      <c r="G30" s="44" t="s">
        <v>381</v>
      </c>
      <c r="H30" s="44" t="s">
        <v>381</v>
      </c>
      <c r="I30" s="44" t="s">
        <v>381</v>
      </c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Min 1 Max 1</v>
      </c>
      <c r="B31" s="47" t="str">
        <f>'S1 Maquette'!C31</f>
        <v>OPTION</v>
      </c>
      <c r="C31" s="46"/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>
      <c r="A32" s="47" t="str">
        <f>'S1 Maquette'!B32</f>
        <v>Sources et Corpus manuscrits (médiévale et moderne)</v>
      </c>
      <c r="B32" s="47" t="str">
        <f>'S1 Maquette'!C32</f>
        <v>ECUE</v>
      </c>
      <c r="C32" s="46">
        <f>'S1 Maquette'!F32</f>
        <v>0</v>
      </c>
      <c r="D32" s="7">
        <v>1.5</v>
      </c>
      <c r="E32" s="7" t="s">
        <v>381</v>
      </c>
      <c r="F32" s="7" t="s">
        <v>381</v>
      </c>
      <c r="G32" s="44" t="s">
        <v>381</v>
      </c>
      <c r="H32" s="44" t="s">
        <v>381</v>
      </c>
      <c r="I32" s="44" t="s">
        <v>381</v>
      </c>
      <c r="J32" s="44"/>
      <c r="K32" s="44" t="s">
        <v>18</v>
      </c>
      <c r="L32" s="44"/>
      <c r="M32" s="44"/>
      <c r="N32" s="44" t="s">
        <v>382</v>
      </c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Sources et Corpus imprimés (XVe-XXIe s.)</v>
      </c>
      <c r="B33" s="47" t="str">
        <f>'S1 Maquette'!C33</f>
        <v>ECUE</v>
      </c>
      <c r="C33" s="46">
        <f>'S1 Maquette'!F33</f>
        <v>0</v>
      </c>
      <c r="D33" s="7">
        <v>1.5</v>
      </c>
      <c r="E33" s="7" t="s">
        <v>381</v>
      </c>
      <c r="F33" s="7" t="s">
        <v>381</v>
      </c>
      <c r="G33" s="44" t="s">
        <v>381</v>
      </c>
      <c r="H33" s="44" t="s">
        <v>381</v>
      </c>
      <c r="I33" s="44" t="s">
        <v>381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'S1 Maquette'!B34</f>
        <v>Sources et Corpus épigraphiques, archéologique et monumentaux</v>
      </c>
      <c r="B34" s="47" t="str">
        <f>'S1 Maquette'!C34</f>
        <v>ECUE</v>
      </c>
      <c r="C34" s="46">
        <f>'S1 Maquette'!F34</f>
        <v>0</v>
      </c>
      <c r="D34" s="7">
        <v>1.5</v>
      </c>
      <c r="E34" s="7" t="s">
        <v>381</v>
      </c>
      <c r="F34" s="7" t="s">
        <v>381</v>
      </c>
      <c r="G34" s="44" t="s">
        <v>381</v>
      </c>
      <c r="H34" s="44" t="s">
        <v>381</v>
      </c>
      <c r="I34" s="44" t="s">
        <v>381</v>
      </c>
      <c r="J34" s="44"/>
      <c r="K34" s="44" t="s">
        <v>18</v>
      </c>
      <c r="L34" s="44"/>
      <c r="M34" s="44"/>
      <c r="N34" s="44" t="s">
        <v>382</v>
      </c>
      <c r="O34" s="44"/>
      <c r="P34" s="44"/>
      <c r="Q34" s="44"/>
      <c r="R34" s="44"/>
      <c r="S34" s="7"/>
      <c r="T34" s="1"/>
    </row>
    <row r="35" spans="1:20" ht="30.6" customHeight="1">
      <c r="A35" s="47" t="str">
        <f>'S1 Maquette'!B35</f>
        <v>Sources et Corpus iconographiques (transpériode)</v>
      </c>
      <c r="B35" s="47" t="str">
        <f>'S1 Maquette'!C35</f>
        <v>ECUE</v>
      </c>
      <c r="C35" s="46">
        <f>'S1 Maquette'!F35</f>
        <v>0</v>
      </c>
      <c r="D35" s="7">
        <v>1.5</v>
      </c>
      <c r="E35" s="7" t="s">
        <v>381</v>
      </c>
      <c r="F35" s="7" t="s">
        <v>381</v>
      </c>
      <c r="G35" s="44" t="s">
        <v>381</v>
      </c>
      <c r="H35" s="44" t="s">
        <v>381</v>
      </c>
      <c r="I35" s="44" t="s">
        <v>381</v>
      </c>
      <c r="J35" s="44"/>
      <c r="K35" s="44" t="s">
        <v>18</v>
      </c>
      <c r="L35" s="44"/>
      <c r="M35" s="44"/>
      <c r="N35" s="44" t="s">
        <v>382</v>
      </c>
      <c r="O35" s="44"/>
      <c r="P35" s="44"/>
      <c r="Q35" s="44"/>
      <c r="R35" s="44"/>
      <c r="S35" s="7"/>
      <c r="T35" s="1"/>
    </row>
    <row r="36" spans="1:20" ht="30.6" customHeight="1">
      <c r="A36" s="47" t="str">
        <f>'S1 Maquette'!B36</f>
        <v>Construire et présenter une argumentation scientifique 1</v>
      </c>
      <c r="B36" s="47" t="str">
        <f>'S1 Maquette'!C36</f>
        <v>UE</v>
      </c>
      <c r="C36" s="46">
        <f>'S1 Maquette'!F36</f>
        <v>0</v>
      </c>
      <c r="D36" s="7">
        <v>3</v>
      </c>
      <c r="E36" s="7" t="s">
        <v>381</v>
      </c>
      <c r="F36" s="7" t="s">
        <v>381</v>
      </c>
      <c r="G36" s="44" t="s">
        <v>381</v>
      </c>
      <c r="H36" s="44" t="s">
        <v>381</v>
      </c>
      <c r="I36" s="44" t="s">
        <v>381</v>
      </c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'S1 Maquette'!B37</f>
        <v xml:space="preserve">Instruments de la recherche  </v>
      </c>
      <c r="B37" s="47" t="str">
        <f>'S1 Maquette'!C37</f>
        <v>BLOC</v>
      </c>
      <c r="C37" s="46">
        <f>'S1 Maquette'!F37</f>
        <v>0</v>
      </c>
      <c r="D37" s="7"/>
      <c r="E37" s="7" t="s">
        <v>381</v>
      </c>
      <c r="F37" s="7" t="s">
        <v>381</v>
      </c>
      <c r="G37" s="44" t="s">
        <v>381</v>
      </c>
      <c r="H37" s="44" t="s">
        <v>381</v>
      </c>
      <c r="I37" s="44" t="s">
        <v>381</v>
      </c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 t="str">
        <f>'S1 Maquette'!B38</f>
        <v>Min 1 Max 1</v>
      </c>
      <c r="B38" s="47" t="str">
        <f>'S1 Maquette'!C38</f>
        <v>OPTION</v>
      </c>
      <c r="C38" s="46"/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 t="str">
        <f>'S1 Maquette'!B39</f>
        <v>Instruments de la recherche pour les mondes anciens et médiévaux</v>
      </c>
      <c r="B39" s="47" t="str">
        <f>'S1 Maquette'!C39</f>
        <v>ECUE</v>
      </c>
      <c r="C39" s="46">
        <f>'S1 Maquette'!F39</f>
        <v>0</v>
      </c>
      <c r="D39" s="7">
        <v>1.5</v>
      </c>
      <c r="E39" s="7" t="s">
        <v>381</v>
      </c>
      <c r="F39" s="7" t="s">
        <v>381</v>
      </c>
      <c r="G39" s="44" t="s">
        <v>381</v>
      </c>
      <c r="H39" s="44" t="s">
        <v>381</v>
      </c>
      <c r="I39" s="44" t="s">
        <v>381</v>
      </c>
      <c r="J39" s="44"/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1"/>
    </row>
    <row r="40" spans="1:20" ht="30.6" customHeight="1">
      <c r="A40" s="47" t="str">
        <f>'S1 Maquette'!B40</f>
        <v>Instruments de la recherche pour les mondes modernes et contemporains</v>
      </c>
      <c r="B40" s="47" t="str">
        <f>'S1 Maquette'!C40</f>
        <v>ECUE</v>
      </c>
      <c r="C40" s="46">
        <f>'S1 Maquette'!F40</f>
        <v>0</v>
      </c>
      <c r="D40" s="7">
        <v>1.5</v>
      </c>
      <c r="E40" s="7" t="s">
        <v>381</v>
      </c>
      <c r="F40" s="7" t="s">
        <v>381</v>
      </c>
      <c r="G40" s="44" t="s">
        <v>381</v>
      </c>
      <c r="H40" s="44" t="s">
        <v>381</v>
      </c>
      <c r="I40" s="44" t="s">
        <v>381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6" customHeight="1">
      <c r="A41" s="47" t="str">
        <f>'S1 Maquette'!B41</f>
        <v>Atelier d'écriture 1</v>
      </c>
      <c r="B41" s="47" t="str">
        <f>'S1 Maquette'!C41</f>
        <v>ECUE</v>
      </c>
      <c r="C41" s="46">
        <f>'S1 Maquette'!F41</f>
        <v>0</v>
      </c>
      <c r="D41" s="7">
        <v>1.5</v>
      </c>
      <c r="E41" s="7" t="s">
        <v>381</v>
      </c>
      <c r="F41" s="7" t="s">
        <v>381</v>
      </c>
      <c r="G41" s="44" t="s">
        <v>381</v>
      </c>
      <c r="H41" s="44" t="s">
        <v>381</v>
      </c>
      <c r="I41" s="44" t="s">
        <v>381</v>
      </c>
      <c r="J41" s="44"/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>
      <c r="A42" s="47" t="str">
        <f>'S1 Maquette'!B42</f>
        <v>Actualité de la recherche</v>
      </c>
      <c r="B42" s="47" t="str">
        <f>'S1 Maquette'!C42</f>
        <v>UE</v>
      </c>
      <c r="C42" s="46">
        <f>'S1 Maquette'!F42</f>
        <v>0</v>
      </c>
      <c r="D42" s="7">
        <v>6</v>
      </c>
      <c r="E42" s="7" t="s">
        <v>381</v>
      </c>
      <c r="F42" s="7" t="s">
        <v>381</v>
      </c>
      <c r="G42" s="44" t="s">
        <v>381</v>
      </c>
      <c r="H42" s="44" t="s">
        <v>381</v>
      </c>
      <c r="I42" s="44" t="s">
        <v>381</v>
      </c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 t="str">
        <f>'S1 Maquette'!B43</f>
        <v xml:space="preserve">Actualité de la recherche sur les mondes anciens et médiévaux </v>
      </c>
      <c r="B43" s="47" t="str">
        <f>'S1 Maquette'!C43</f>
        <v>ECUE</v>
      </c>
      <c r="C43" s="46">
        <f>'S1 Maquette'!F43</f>
        <v>0</v>
      </c>
      <c r="D43" s="7">
        <v>3</v>
      </c>
      <c r="E43" s="7" t="s">
        <v>381</v>
      </c>
      <c r="F43" s="7" t="s">
        <v>381</v>
      </c>
      <c r="G43" s="44" t="s">
        <v>381</v>
      </c>
      <c r="H43" s="44" t="s">
        <v>381</v>
      </c>
      <c r="I43" s="44" t="s">
        <v>381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6" customHeight="1">
      <c r="A44" s="47" t="str">
        <f>'S1 Maquette'!B44</f>
        <v>Actualité de la recherche sur les mondes modernes et contemporain</v>
      </c>
      <c r="B44" s="47" t="str">
        <f>'S1 Maquette'!C44</f>
        <v>ECUE</v>
      </c>
      <c r="C44" s="46">
        <f>'S1 Maquette'!F44</f>
        <v>0</v>
      </c>
      <c r="D44" s="7">
        <v>3</v>
      </c>
      <c r="E44" s="7" t="s">
        <v>381</v>
      </c>
      <c r="F44" s="7" t="s">
        <v>381</v>
      </c>
      <c r="G44" s="44" t="s">
        <v>381</v>
      </c>
      <c r="H44" s="44" t="s">
        <v>381</v>
      </c>
      <c r="I44" s="44" t="s">
        <v>381</v>
      </c>
      <c r="J44" s="44"/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>
      <c r="A45" s="47" t="str">
        <f>'S1 Maquette'!B45</f>
        <v>Outils de la recherche 1</v>
      </c>
      <c r="B45" s="47" t="str">
        <f>'S1 Maquette'!C45</f>
        <v>UE</v>
      </c>
      <c r="C45" s="46">
        <f>'S1 Maquette'!F45</f>
        <v>0</v>
      </c>
      <c r="D45" s="7">
        <v>6</v>
      </c>
      <c r="E45" s="7" t="s">
        <v>381</v>
      </c>
      <c r="F45" s="7" t="s">
        <v>381</v>
      </c>
      <c r="G45" s="44" t="s">
        <v>381</v>
      </c>
      <c r="H45" s="44" t="s">
        <v>381</v>
      </c>
      <c r="I45" s="44" t="s">
        <v>381</v>
      </c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 t="str">
        <f>'S1 Maquette'!B46</f>
        <v>Traiter les données à l'heure du digital</v>
      </c>
      <c r="B46" s="47" t="str">
        <f>'S1 Maquette'!C46</f>
        <v>BLOC</v>
      </c>
      <c r="C46" s="46">
        <f>'S1 Maquette'!F46</f>
        <v>0</v>
      </c>
      <c r="D46" s="7"/>
      <c r="E46" s="7" t="s">
        <v>381</v>
      </c>
      <c r="F46" s="7" t="s">
        <v>381</v>
      </c>
      <c r="G46" s="44" t="s">
        <v>381</v>
      </c>
      <c r="H46" s="44" t="s">
        <v>381</v>
      </c>
      <c r="I46" s="44" t="s">
        <v>381</v>
      </c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 t="str">
        <f>'S1 Maquette'!B47</f>
        <v>Min 1 Max 1</v>
      </c>
      <c r="B47" s="47" t="str">
        <f>'S1 Maquette'!C47</f>
        <v>OPTION</v>
      </c>
      <c r="C47" s="46"/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 t="str">
        <f>'S1 Maquette'!B48</f>
        <v>Formalisation des données historiques et statistiques</v>
      </c>
      <c r="B48" s="47" t="str">
        <f>'S1 Maquette'!C48</f>
        <v>ECUE</v>
      </c>
      <c r="C48" s="46">
        <f>'S1 Maquette'!F48</f>
        <v>0</v>
      </c>
      <c r="D48" s="7">
        <v>2</v>
      </c>
      <c r="E48" s="7" t="s">
        <v>381</v>
      </c>
      <c r="F48" s="7" t="s">
        <v>381</v>
      </c>
      <c r="G48" s="44" t="s">
        <v>381</v>
      </c>
      <c r="H48" s="44" t="s">
        <v>381</v>
      </c>
      <c r="I48" s="44" t="s">
        <v>381</v>
      </c>
      <c r="J48" s="44"/>
      <c r="K48" s="44" t="s">
        <v>9</v>
      </c>
      <c r="L48" s="44"/>
      <c r="M48" s="44">
        <v>2</v>
      </c>
      <c r="N48" s="44"/>
      <c r="O48" s="44"/>
      <c r="P48" s="44"/>
      <c r="Q48" s="44"/>
      <c r="R48" s="44"/>
      <c r="S48" s="7"/>
      <c r="T48" s="1"/>
    </row>
    <row r="49" spans="1:20" ht="30.6" customHeight="1">
      <c r="A49" s="47" t="str">
        <f>'S1 Maquette'!B49</f>
        <v xml:space="preserve">Edition de textes et humanités numériques </v>
      </c>
      <c r="B49" s="47" t="str">
        <f>'S1 Maquette'!C49</f>
        <v>ECUE</v>
      </c>
      <c r="C49" s="46">
        <f>'S1 Maquette'!F49</f>
        <v>0</v>
      </c>
      <c r="D49" s="44">
        <v>2</v>
      </c>
      <c r="E49" s="7" t="s">
        <v>381</v>
      </c>
      <c r="F49" s="7" t="s">
        <v>381</v>
      </c>
      <c r="G49" s="44" t="s">
        <v>381</v>
      </c>
      <c r="H49" s="44" t="s">
        <v>381</v>
      </c>
      <c r="I49" s="44" t="s">
        <v>381</v>
      </c>
      <c r="J49" s="44"/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>
      <c r="A50" s="47" t="str">
        <f>'S1 Maquette'!B50</f>
        <v xml:space="preserve">Lexicographie et sémantique historique </v>
      </c>
      <c r="B50" s="47" t="str">
        <f>'S1 Maquette'!C50</f>
        <v>ECUE</v>
      </c>
      <c r="C50" s="46">
        <f>'S1 Maquette'!F50</f>
        <v>0</v>
      </c>
      <c r="D50" s="44">
        <v>2</v>
      </c>
      <c r="E50" s="7" t="s">
        <v>381</v>
      </c>
      <c r="F50" s="7" t="s">
        <v>381</v>
      </c>
      <c r="G50" s="44" t="s">
        <v>381</v>
      </c>
      <c r="H50" s="44" t="s">
        <v>381</v>
      </c>
      <c r="I50" s="44" t="s">
        <v>381</v>
      </c>
      <c r="J50" s="44"/>
      <c r="K50" s="44" t="s">
        <v>9</v>
      </c>
      <c r="L50" s="44"/>
      <c r="M50" s="44">
        <v>2</v>
      </c>
      <c r="N50" s="44"/>
      <c r="O50" s="44"/>
      <c r="P50" s="44"/>
      <c r="Q50" s="44"/>
      <c r="R50" s="44"/>
      <c r="S50" s="7"/>
      <c r="T50" s="1"/>
    </row>
    <row r="51" spans="1:20" ht="30.6" customHeight="1">
      <c r="A51" s="47" t="str">
        <f>'S1 Maquette'!B51</f>
        <v>Méthodes et analyses archéologiques</v>
      </c>
      <c r="B51" s="47" t="str">
        <f>'S1 Maquette'!C51</f>
        <v>ECUE</v>
      </c>
      <c r="C51" s="46">
        <f>'S1 Maquette'!F51</f>
        <v>0</v>
      </c>
      <c r="D51" s="44">
        <v>2</v>
      </c>
      <c r="E51" s="7" t="s">
        <v>381</v>
      </c>
      <c r="F51" s="7" t="s">
        <v>381</v>
      </c>
      <c r="G51" s="44" t="s">
        <v>381</v>
      </c>
      <c r="H51" s="44" t="s">
        <v>381</v>
      </c>
      <c r="I51" s="44" t="s">
        <v>381</v>
      </c>
      <c r="J51" s="44"/>
      <c r="K51" s="44" t="s">
        <v>9</v>
      </c>
      <c r="L51" s="44"/>
      <c r="M51" s="44">
        <v>2</v>
      </c>
      <c r="N51" s="44"/>
      <c r="O51" s="44"/>
      <c r="P51" s="44"/>
      <c r="Q51" s="44"/>
      <c r="R51" s="44"/>
      <c r="S51" s="7"/>
      <c r="T51" s="1"/>
    </row>
    <row r="52" spans="1:20" ht="30.6" customHeight="1">
      <c r="A52" s="47" t="str">
        <f>'S1 Maquette'!B52</f>
        <v>Langue étrangère</v>
      </c>
      <c r="B52" s="47" t="str">
        <f>'S1 Maquette'!C52</f>
        <v>ECUE</v>
      </c>
      <c r="C52" s="46">
        <f>'S1 Maquette'!F52</f>
        <v>0</v>
      </c>
      <c r="D52" s="44">
        <v>2</v>
      </c>
      <c r="E52" s="7" t="s">
        <v>381</v>
      </c>
      <c r="F52" s="7" t="s">
        <v>381</v>
      </c>
      <c r="G52" s="44" t="s">
        <v>381</v>
      </c>
      <c r="H52" s="44" t="s">
        <v>381</v>
      </c>
      <c r="I52" s="44" t="s">
        <v>381</v>
      </c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209" priority="28">
      <formula>$C1="OPTION"</formula>
    </cfRule>
    <cfRule type="expression" dxfId="208" priority="27">
      <formula>$C1="BLOC"</formula>
    </cfRule>
    <cfRule type="expression" dxfId="207" priority="26">
      <formula>$C1="Parcours Pédagogique"</formula>
    </cfRule>
  </conditionalFormatting>
  <conditionalFormatting sqref="A19:I19">
    <cfRule type="expression" dxfId="206" priority="5">
      <formula>$C19="Modification MCC"</formula>
    </cfRule>
    <cfRule type="expression" dxfId="205" priority="6">
      <formula>$C19="Modification"</formula>
    </cfRule>
    <cfRule type="expression" dxfId="204" priority="7">
      <formula>$C19="Création"</formula>
    </cfRule>
    <cfRule type="expression" dxfId="203" priority="8">
      <formula>$C19="Fermeture"</formula>
    </cfRule>
  </conditionalFormatting>
  <conditionalFormatting sqref="A18:T18 P19:S19 A20:S300">
    <cfRule type="expression" dxfId="202" priority="47">
      <formula>$C18="Fermeture"</formula>
    </cfRule>
    <cfRule type="expression" dxfId="201" priority="45">
      <formula>$C18="Création"</formula>
    </cfRule>
    <cfRule type="expression" dxfId="200" priority="40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199" priority="38">
      <formula>$D1="Fermeture"</formula>
    </cfRule>
    <cfRule type="expression" dxfId="198" priority="37">
      <formula>$D1="Création"</formula>
    </cfRule>
    <cfRule type="expression" dxfId="197" priority="32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196" priority="31">
      <formula>$D1="Modification MCC"</formula>
    </cfRule>
  </conditionalFormatting>
  <conditionalFormatting sqref="J1:J999">
    <cfRule type="expression" dxfId="195" priority="10">
      <formula>$I1="NON"</formula>
    </cfRule>
  </conditionalFormatting>
  <conditionalFormatting sqref="J19 L19:O19">
    <cfRule type="expression" dxfId="194" priority="16">
      <formula>$C19="Création"</formula>
    </cfRule>
    <cfRule type="expression" dxfId="193" priority="17">
      <formula>$C19="Fermeture"</formula>
    </cfRule>
    <cfRule type="expression" dxfId="192" priority="15">
      <formula>$C19="Modification"</formula>
    </cfRule>
  </conditionalFormatting>
  <conditionalFormatting sqref="K19">
    <cfRule type="expression" dxfId="191" priority="4">
      <formula>$C19="Fermeture"</formula>
    </cfRule>
    <cfRule type="expression" dxfId="190" priority="3">
      <formula>$C19="Création"</formula>
    </cfRule>
    <cfRule type="expression" dxfId="189" priority="2">
      <formula>$C19="Modification"</formula>
    </cfRule>
    <cfRule type="expression" dxfId="188" priority="1">
      <formula>$C19="Modification MCC"</formula>
    </cfRule>
  </conditionalFormatting>
  <conditionalFormatting sqref="L18:L300">
    <cfRule type="expression" dxfId="187" priority="13">
      <formula>$K18="CCI (CC Intégral)"</formula>
    </cfRule>
    <cfRule type="expression" dxfId="186" priority="12">
      <formula>$K18="CT (Contrôle terminal)"</formula>
    </cfRule>
  </conditionalFormatting>
  <conditionalFormatting sqref="L19:O19 J19">
    <cfRule type="expression" dxfId="185" priority="14">
      <formula>$C19="Modification MCC"</formula>
    </cfRule>
  </conditionalFormatting>
  <conditionalFormatting sqref="M1:M999">
    <cfRule type="expression" dxfId="184" priority="11">
      <formula>$K1="CT (Contrôle terminal)"</formula>
    </cfRule>
  </conditionalFormatting>
  <conditionalFormatting sqref="N1:O999">
    <cfRule type="expression" dxfId="183" priority="9">
      <formula>$K1="CCI (CC Intégral)"</formula>
    </cfRule>
  </conditionalFormatting>
  <conditionalFormatting sqref="P19:S19 A20:S300 A18:T18">
    <cfRule type="expression" dxfId="182" priority="39">
      <formula>$C18="Modification MCC"</formula>
    </cfRule>
  </conditionalFormatting>
  <conditionalFormatting sqref="P19:S300">
    <cfRule type="expression" dxfId="181" priority="22">
      <formula>$H$15="Session Unique"</formula>
    </cfRule>
  </conditionalFormatting>
  <conditionalFormatting sqref="Q1:R999">
    <cfRule type="expression" dxfId="180" priority="18">
      <formula>$P1="Autres"</formula>
    </cfRule>
  </conditionalFormatting>
  <conditionalFormatting sqref="S1:S999 T18">
    <cfRule type="expression" dxfId="179" priority="19">
      <formula>$P1="CT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60" zoomScaleNormal="60" workbookViewId="0">
      <pane ySplit="18" topLeftCell="A19" activePane="bottomLeft" state="frozen"/>
      <selection pane="bottomLeft" activeCell="F19" sqref="F19:F3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98" t="s">
        <v>270</v>
      </c>
      <c r="B7" s="101" t="str">
        <f>'Fiche Générale'!B2</f>
        <v>ODYSSEE</v>
      </c>
      <c r="C7" s="98" t="s">
        <v>271</v>
      </c>
      <c r="D7" s="98"/>
      <c r="E7" s="100" t="str">
        <f>'Fiche Générale'!B3</f>
        <v>Histoire, civilisation et patrimoine</v>
      </c>
      <c r="F7" s="101"/>
      <c r="G7" s="98" t="s">
        <v>272</v>
      </c>
      <c r="H7" s="112" t="str">
        <f>'Fiche Générale'!B4</f>
        <v>-</v>
      </c>
      <c r="I7" s="112"/>
      <c r="J7" s="112"/>
    </row>
    <row r="8" spans="1:10" ht="18" customHeight="1">
      <c r="A8" s="98"/>
      <c r="B8" s="103"/>
      <c r="C8" s="98"/>
      <c r="D8" s="98"/>
      <c r="E8" s="102"/>
      <c r="F8" s="103"/>
      <c r="G8" s="98"/>
      <c r="H8" s="112"/>
      <c r="I8" s="112"/>
      <c r="J8" s="112"/>
    </row>
    <row r="9" spans="1:10" ht="18" customHeight="1">
      <c r="A9" s="98"/>
      <c r="B9" s="103"/>
      <c r="C9" s="98"/>
      <c r="D9" s="98"/>
      <c r="E9" s="104"/>
      <c r="F9" s="105"/>
      <c r="G9" s="98"/>
      <c r="H9" s="112"/>
      <c r="I9" s="112"/>
      <c r="J9" s="112"/>
    </row>
    <row r="10" spans="1:10" ht="18" customHeight="1">
      <c r="A10" s="98"/>
      <c r="B10" s="103"/>
      <c r="C10" s="99" t="s">
        <v>273</v>
      </c>
      <c r="D10" s="99"/>
      <c r="E10" s="106" t="str">
        <f>'Fiche Générale'!A12</f>
        <v>Gouverner et Administrer : Etat, territoires et sociétés</v>
      </c>
      <c r="F10" s="107"/>
      <c r="G10" s="107"/>
      <c r="H10" s="107"/>
      <c r="I10" s="107"/>
      <c r="J10" s="108"/>
    </row>
    <row r="11" spans="1:10" ht="18" customHeight="1">
      <c r="A11" s="98"/>
      <c r="B11" s="105"/>
      <c r="C11" s="99"/>
      <c r="D11" s="99"/>
      <c r="E11" s="109"/>
      <c r="F11" s="110"/>
      <c r="G11" s="110"/>
      <c r="H11" s="110"/>
      <c r="I11" s="110"/>
      <c r="J11" s="111"/>
    </row>
    <row r="13" spans="1:10">
      <c r="A13" s="114" t="s">
        <v>274</v>
      </c>
      <c r="B13" s="64" t="str">
        <f>'S1 Maquette'!B13:B14</f>
        <v xml:space="preserve">1ère année </v>
      </c>
      <c r="C13" s="114" t="s">
        <v>276</v>
      </c>
      <c r="D13" s="114"/>
      <c r="E13" s="121">
        <f>'S1 Maquette'!E13:F14</f>
        <v>0</v>
      </c>
      <c r="F13" s="121"/>
      <c r="G13" s="119" t="s">
        <v>277</v>
      </c>
      <c r="H13" s="61">
        <f>Calcul!D7</f>
        <v>280.5</v>
      </c>
      <c r="I13" s="61"/>
    </row>
    <row r="14" spans="1:10">
      <c r="A14" s="114"/>
      <c r="B14" s="67"/>
      <c r="C14" s="114"/>
      <c r="D14" s="114"/>
      <c r="E14" s="121"/>
      <c r="F14" s="121"/>
      <c r="G14" s="120"/>
      <c r="H14" s="61"/>
      <c r="I14" s="61"/>
    </row>
    <row r="15" spans="1:10">
      <c r="A15" s="114" t="s">
        <v>278</v>
      </c>
      <c r="B15" s="64" t="s">
        <v>233</v>
      </c>
      <c r="C15" s="115" t="s">
        <v>279</v>
      </c>
      <c r="D15" s="116"/>
      <c r="E15" s="114"/>
      <c r="F15" s="114"/>
      <c r="G15" s="119" t="s">
        <v>280</v>
      </c>
      <c r="H15" s="61">
        <f ca="1">Calcul!D20</f>
        <v>105</v>
      </c>
      <c r="I15" s="61"/>
    </row>
    <row r="16" spans="1:10">
      <c r="A16" s="114"/>
      <c r="B16" s="67"/>
      <c r="C16" s="117"/>
      <c r="D16" s="118"/>
      <c r="E16" s="114"/>
      <c r="F16" s="114"/>
      <c r="G16" s="120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383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>
        <v>24</v>
      </c>
      <c r="J19" s="7"/>
      <c r="K19" s="7"/>
      <c r="L19" s="7"/>
      <c r="M19" s="7" t="s">
        <v>334</v>
      </c>
      <c r="N19" s="53" t="s">
        <v>384</v>
      </c>
      <c r="O19" s="53" t="s">
        <v>290</v>
      </c>
    </row>
    <row r="20" spans="1:15" s="18" customFormat="1" ht="43.35" customHeight="1">
      <c r="A20" s="25">
        <v>2</v>
      </c>
      <c r="B20" s="5" t="s">
        <v>385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386</v>
      </c>
      <c r="B21" s="5" t="s">
        <v>387</v>
      </c>
      <c r="C21" s="7" t="s">
        <v>21</v>
      </c>
      <c r="D21" s="7">
        <v>4</v>
      </c>
      <c r="E21" s="5" t="s">
        <v>15</v>
      </c>
      <c r="F21" s="5"/>
      <c r="G21" s="5"/>
      <c r="H21" s="7"/>
      <c r="I21" s="7">
        <v>18</v>
      </c>
      <c r="J21" s="7">
        <v>18</v>
      </c>
      <c r="K21" s="7"/>
      <c r="L21" s="7"/>
      <c r="M21" s="7" t="s">
        <v>388</v>
      </c>
      <c r="N21" s="5"/>
      <c r="O21" s="5"/>
    </row>
    <row r="22" spans="1:15" s="18" customFormat="1" ht="43.35" customHeight="1">
      <c r="A22" s="25" t="s">
        <v>389</v>
      </c>
      <c r="B22" s="29" t="s">
        <v>390</v>
      </c>
      <c r="C22" s="7" t="s">
        <v>21</v>
      </c>
      <c r="D22" s="7">
        <v>2</v>
      </c>
      <c r="E22" s="5" t="s">
        <v>15</v>
      </c>
      <c r="F22" s="5"/>
      <c r="G22" s="5"/>
      <c r="H22" s="7"/>
      <c r="I22" s="7"/>
      <c r="J22" s="7">
        <v>12</v>
      </c>
      <c r="K22" s="7"/>
      <c r="L22" s="7"/>
      <c r="M22" s="7" t="s">
        <v>334</v>
      </c>
      <c r="N22" s="5" t="s">
        <v>391</v>
      </c>
      <c r="O22" s="5" t="s">
        <v>392</v>
      </c>
    </row>
    <row r="23" spans="1:15" ht="43.35" customHeight="1">
      <c r="A23" s="24">
        <v>3</v>
      </c>
      <c r="B23" s="28" t="s">
        <v>393</v>
      </c>
      <c r="C23" s="11" t="s">
        <v>12</v>
      </c>
      <c r="D23" s="11">
        <v>6</v>
      </c>
      <c r="E23" s="6" t="s">
        <v>15</v>
      </c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35" customHeight="1">
      <c r="A24" s="25" t="s">
        <v>394</v>
      </c>
      <c r="B24" s="29" t="s">
        <v>395</v>
      </c>
      <c r="C24" s="7" t="s">
        <v>21</v>
      </c>
      <c r="D24" s="7">
        <v>3</v>
      </c>
      <c r="E24" s="5" t="s">
        <v>15</v>
      </c>
      <c r="F24" s="5"/>
      <c r="G24" s="5"/>
      <c r="H24" s="7"/>
      <c r="I24" s="7">
        <v>12</v>
      </c>
      <c r="J24" s="7">
        <v>12</v>
      </c>
      <c r="K24" s="7"/>
      <c r="L24" s="7"/>
      <c r="M24" s="7" t="s">
        <v>388</v>
      </c>
      <c r="N24" s="5"/>
      <c r="O24" s="5" t="s">
        <v>396</v>
      </c>
    </row>
    <row r="25" spans="1:15" ht="43.35" customHeight="1">
      <c r="A25" s="25" t="s">
        <v>397</v>
      </c>
      <c r="B25" s="29" t="s">
        <v>398</v>
      </c>
      <c r="C25" s="7" t="s">
        <v>21</v>
      </c>
      <c r="D25" s="7">
        <v>3</v>
      </c>
      <c r="E25" s="5" t="s">
        <v>15</v>
      </c>
      <c r="F25" s="5"/>
      <c r="G25" s="5"/>
      <c r="H25" s="7"/>
      <c r="I25" s="7">
        <v>12</v>
      </c>
      <c r="J25" s="7">
        <v>12</v>
      </c>
      <c r="K25" s="7"/>
      <c r="L25" s="7"/>
      <c r="M25" s="7" t="s">
        <v>388</v>
      </c>
      <c r="N25" s="5"/>
      <c r="O25" s="5"/>
    </row>
    <row r="26" spans="1:15" ht="43.35" customHeight="1">
      <c r="A26" s="25">
        <v>4</v>
      </c>
      <c r="B26" s="29" t="s">
        <v>399</v>
      </c>
      <c r="C26" s="7" t="s">
        <v>12</v>
      </c>
      <c r="D26" s="7">
        <v>15</v>
      </c>
      <c r="E26" s="5" t="s">
        <v>15</v>
      </c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 t="s">
        <v>400</v>
      </c>
      <c r="B27" s="29" t="s">
        <v>401</v>
      </c>
      <c r="C27" s="7" t="s">
        <v>21</v>
      </c>
      <c r="D27" s="7">
        <v>3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7" t="s">
        <v>334</v>
      </c>
      <c r="N27" s="5" t="s">
        <v>338</v>
      </c>
      <c r="O27" s="5"/>
    </row>
    <row r="28" spans="1:15" ht="43.35" customHeight="1">
      <c r="A28" s="25" t="s">
        <v>402</v>
      </c>
      <c r="B28" s="29" t="s">
        <v>403</v>
      </c>
      <c r="C28" s="7" t="s">
        <v>21</v>
      </c>
      <c r="D28" s="7">
        <v>3</v>
      </c>
      <c r="E28" s="5" t="s">
        <v>15</v>
      </c>
      <c r="F28" s="5"/>
      <c r="G28" s="5"/>
      <c r="H28" s="7"/>
      <c r="I28" s="52">
        <v>9</v>
      </c>
      <c r="J28" s="7">
        <v>9</v>
      </c>
      <c r="K28" s="7"/>
      <c r="L28" s="7"/>
      <c r="M28" s="7" t="s">
        <v>334</v>
      </c>
      <c r="N28" s="5" t="s">
        <v>338</v>
      </c>
      <c r="O28" s="5"/>
    </row>
    <row r="29" spans="1:15" ht="43.35" customHeight="1">
      <c r="A29" s="25" t="s">
        <v>404</v>
      </c>
      <c r="B29" s="29" t="s">
        <v>405</v>
      </c>
      <c r="C29" s="7" t="s">
        <v>29</v>
      </c>
      <c r="D29" s="7"/>
      <c r="E29" s="5" t="s">
        <v>15</v>
      </c>
      <c r="F29" s="5"/>
      <c r="G29" s="5"/>
      <c r="H29" s="7"/>
      <c r="I29" s="7"/>
      <c r="J29" s="7"/>
      <c r="K29" s="7"/>
      <c r="L29" s="7"/>
      <c r="M29" s="7"/>
      <c r="N29" s="5"/>
      <c r="O29" s="53" t="s">
        <v>406</v>
      </c>
    </row>
    <row r="30" spans="1:15" ht="43.35" customHeight="1">
      <c r="A30" s="25"/>
      <c r="B30" s="29" t="s">
        <v>407</v>
      </c>
      <c r="C30" s="7" t="s">
        <v>35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3" t="s">
        <v>408</v>
      </c>
    </row>
    <row r="31" spans="1:15" ht="43.35" customHeight="1">
      <c r="A31" s="25" t="s">
        <v>409</v>
      </c>
      <c r="B31" s="29" t="s">
        <v>410</v>
      </c>
      <c r="C31" s="7" t="s">
        <v>21</v>
      </c>
      <c r="D31" s="7">
        <v>1.5</v>
      </c>
      <c r="E31" s="5" t="s">
        <v>15</v>
      </c>
      <c r="F31" s="5"/>
      <c r="G31" s="5"/>
      <c r="H31" s="7"/>
      <c r="I31" s="7">
        <v>6</v>
      </c>
      <c r="J31" s="7">
        <v>6</v>
      </c>
      <c r="K31" s="7"/>
      <c r="L31" s="7"/>
      <c r="M31" s="7" t="s">
        <v>22</v>
      </c>
      <c r="N31" s="5" t="s">
        <v>411</v>
      </c>
      <c r="O31" s="5"/>
    </row>
    <row r="32" spans="1:15" ht="43.35" customHeight="1">
      <c r="A32" s="25" t="s">
        <v>412</v>
      </c>
      <c r="B32" s="29" t="s">
        <v>413</v>
      </c>
      <c r="C32" s="7" t="s">
        <v>21</v>
      </c>
      <c r="D32" s="7">
        <v>1.5</v>
      </c>
      <c r="E32" s="5" t="s">
        <v>15</v>
      </c>
      <c r="F32" s="5"/>
      <c r="G32" s="5"/>
      <c r="H32" s="7"/>
      <c r="I32" s="7">
        <v>6</v>
      </c>
      <c r="J32" s="7">
        <v>6</v>
      </c>
      <c r="K32" s="7"/>
      <c r="L32" s="7"/>
      <c r="M32" s="7" t="s">
        <v>22</v>
      </c>
      <c r="N32" s="5" t="s">
        <v>411</v>
      </c>
      <c r="O32" s="5"/>
    </row>
    <row r="33" spans="1:15" ht="43.35" customHeight="1">
      <c r="A33" s="25" t="s">
        <v>414</v>
      </c>
      <c r="B33" s="29" t="s">
        <v>415</v>
      </c>
      <c r="C33" s="7" t="s">
        <v>21</v>
      </c>
      <c r="D33" s="7">
        <v>1.5</v>
      </c>
      <c r="E33" s="5" t="s">
        <v>15</v>
      </c>
      <c r="F33" s="5"/>
      <c r="G33" s="5"/>
      <c r="H33" s="7"/>
      <c r="I33" s="7">
        <v>6</v>
      </c>
      <c r="J33" s="7">
        <v>6</v>
      </c>
      <c r="K33" s="7"/>
      <c r="L33" s="7"/>
      <c r="M33" s="7" t="s">
        <v>22</v>
      </c>
      <c r="N33" s="5" t="s">
        <v>416</v>
      </c>
      <c r="O33" s="5"/>
    </row>
    <row r="34" spans="1:15" ht="43.35" customHeight="1">
      <c r="A34" s="25" t="s">
        <v>417</v>
      </c>
      <c r="B34" s="29" t="s">
        <v>418</v>
      </c>
      <c r="C34" s="7" t="s">
        <v>21</v>
      </c>
      <c r="D34" s="7">
        <v>1.5</v>
      </c>
      <c r="E34" s="5" t="s">
        <v>15</v>
      </c>
      <c r="F34" s="5"/>
      <c r="G34" s="5"/>
      <c r="H34" s="7"/>
      <c r="I34" s="7">
        <v>6</v>
      </c>
      <c r="J34" s="7">
        <v>6</v>
      </c>
      <c r="K34" s="7"/>
      <c r="L34" s="7"/>
      <c r="M34" s="7" t="s">
        <v>22</v>
      </c>
      <c r="N34" s="5" t="s">
        <v>411</v>
      </c>
      <c r="O34" s="5"/>
    </row>
    <row r="35" spans="1:15" ht="43.35" customHeight="1">
      <c r="A35" s="25" t="s">
        <v>419</v>
      </c>
      <c r="B35" s="29" t="s">
        <v>420</v>
      </c>
      <c r="C35" s="7" t="s">
        <v>21</v>
      </c>
      <c r="D35" s="7">
        <v>1.5</v>
      </c>
      <c r="E35" s="5" t="s">
        <v>15</v>
      </c>
      <c r="F35" s="5"/>
      <c r="G35" s="5"/>
      <c r="H35" s="7"/>
      <c r="I35" s="7">
        <v>6</v>
      </c>
      <c r="J35" s="7">
        <v>6</v>
      </c>
      <c r="K35" s="7"/>
      <c r="L35" s="7"/>
      <c r="M35" s="7" t="s">
        <v>22</v>
      </c>
      <c r="N35" s="5" t="s">
        <v>411</v>
      </c>
      <c r="O35" s="5"/>
    </row>
    <row r="36" spans="1:15" ht="43.35" customHeight="1">
      <c r="A36" s="25" t="s">
        <v>421</v>
      </c>
      <c r="B36" s="29" t="s">
        <v>422</v>
      </c>
      <c r="C36" s="7" t="s">
        <v>21</v>
      </c>
      <c r="D36" s="7">
        <v>6</v>
      </c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 t="s">
        <v>423</v>
      </c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">
    <cfRule type="expression" dxfId="178" priority="21">
      <formula>$C1="Option"</formula>
    </cfRule>
  </conditionalFormatting>
  <conditionalFormatting sqref="A1:O9 A10:E10 K10:O11 A11:D11 A12:O12 A13:H13 J13:O16 A14:F14 A15:H15 A16:F16">
    <cfRule type="expression" dxfId="177" priority="30">
      <formula>$F1="Modification"</formula>
    </cfRule>
    <cfRule type="expression" dxfId="176" priority="31">
      <formula>$F1="Création"</formula>
    </cfRule>
  </conditionalFormatting>
  <conditionalFormatting sqref="A1:O9 K10:O11 A12:O12 J13:O16 A10:E10 A11:D11 A13:H13 A14:F14 A15:H15 A16:F16">
    <cfRule type="expression" dxfId="175" priority="29">
      <formula>$F1="Fermeture"</formula>
    </cfRule>
  </conditionalFormatting>
  <conditionalFormatting sqref="A17:O18 A19:M19 A20:O30 A31:H35 A36:N36 A37:O999">
    <cfRule type="expression" dxfId="174" priority="23">
      <formula>$F17="Fermeture"</formula>
    </cfRule>
    <cfRule type="expression" dxfId="173" priority="24">
      <formula>$F17="Modification"</formula>
    </cfRule>
    <cfRule type="expression" dxfId="172" priority="25">
      <formula>$F17="Création"</formula>
    </cfRule>
  </conditionalFormatting>
  <conditionalFormatting sqref="G1:N999">
    <cfRule type="expression" dxfId="171" priority="4">
      <formula>$C1="Option"</formula>
    </cfRule>
  </conditionalFormatting>
  <conditionalFormatting sqref="I31:O35">
    <cfRule type="expression" dxfId="170" priority="6">
      <formula>$F31="Fermeture"</formula>
    </cfRule>
    <cfRule type="expression" dxfId="169" priority="7">
      <formula>$F31="Modification"</formula>
    </cfRule>
    <cfRule type="expression" dxfId="168" priority="8">
      <formula>$F31="Création"</formula>
    </cfRule>
  </conditionalFormatting>
  <conditionalFormatting sqref="N1:N18">
    <cfRule type="expression" dxfId="167" priority="22">
      <formula>$M1="Porteuse"</formula>
    </cfRule>
  </conditionalFormatting>
  <conditionalFormatting sqref="N19">
    <cfRule type="expression" dxfId="166" priority="17">
      <formula>$M19="Porteuse"</formula>
    </cfRule>
    <cfRule type="expression" dxfId="165" priority="18">
      <formula>$F19="Fermeture"</formula>
    </cfRule>
    <cfRule type="expression" dxfId="164" priority="19">
      <formula>$F19="Modification"</formula>
    </cfRule>
    <cfRule type="expression" dxfId="163" priority="20">
      <formula>$F19="Création"</formula>
    </cfRule>
  </conditionalFormatting>
  <conditionalFormatting sqref="N20:N999">
    <cfRule type="expression" dxfId="162" priority="5">
      <formula>$M20="Porteuse"</formula>
    </cfRule>
  </conditionalFormatting>
  <conditionalFormatting sqref="O19">
    <cfRule type="expression" dxfId="161" priority="13">
      <formula>$F19="Fermeture"</formula>
    </cfRule>
    <cfRule type="expression" dxfId="160" priority="14">
      <formula>$F19="Modification"</formula>
    </cfRule>
    <cfRule type="expression" dxfId="159" priority="15">
      <formula>$F19="Création"</formula>
    </cfRule>
  </conditionalFormatting>
  <conditionalFormatting sqref="O36">
    <cfRule type="expression" dxfId="158" priority="1">
      <formula>$F36="Fermeture"</formula>
    </cfRule>
    <cfRule type="expression" dxfId="157" priority="2">
      <formula>$F36="Modification"</formula>
    </cfRule>
    <cfRule type="expression" dxfId="156" priority="3">
      <formula>$F36="Création"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="90" zoomScaleNormal="90" workbookViewId="0">
      <pane ySplit="18" topLeftCell="A19" activePane="bottomLeft" state="frozen"/>
      <selection pane="bottomLeft" activeCell="M28" sqref="M28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8" t="s">
        <v>355</v>
      </c>
      <c r="B7" s="137" t="str">
        <f>'Fiche Générale'!B2</f>
        <v>ODYSSEE</v>
      </c>
      <c r="C7" s="98" t="s">
        <v>271</v>
      </c>
      <c r="D7" s="98"/>
      <c r="E7" s="135" t="str">
        <f>'Fiche Générale'!B3</f>
        <v>Histoire, civilisation et patrimoine</v>
      </c>
      <c r="F7" s="136"/>
      <c r="G7" s="98" t="s">
        <v>356</v>
      </c>
      <c r="H7" s="137" t="str">
        <f>'Fiche Générale'!B4</f>
        <v>-</v>
      </c>
      <c r="I7" s="137"/>
      <c r="J7" s="39"/>
      <c r="K7" s="23"/>
    </row>
    <row r="8" spans="1:19" ht="14.45" customHeight="1">
      <c r="A8" s="139"/>
      <c r="B8" s="137"/>
      <c r="C8" s="98"/>
      <c r="D8" s="98"/>
      <c r="E8" s="135"/>
      <c r="F8" s="136"/>
      <c r="G8" s="98"/>
      <c r="H8" s="137"/>
      <c r="I8" s="137"/>
      <c r="J8" s="39"/>
      <c r="K8" s="23"/>
    </row>
    <row r="9" spans="1:19" ht="14.45" customHeight="1">
      <c r="A9" s="139"/>
      <c r="B9" s="137"/>
      <c r="C9" s="98"/>
      <c r="D9" s="98"/>
      <c r="E9" s="135"/>
      <c r="F9" s="136"/>
      <c r="G9" s="98"/>
      <c r="H9" s="137"/>
      <c r="I9" s="137"/>
      <c r="J9" s="39"/>
      <c r="K9" s="23"/>
    </row>
    <row r="10" spans="1:19" ht="14.45" customHeight="1">
      <c r="A10" s="139"/>
      <c r="B10" s="137"/>
      <c r="C10" s="99" t="s">
        <v>273</v>
      </c>
      <c r="D10" s="99"/>
      <c r="E10" s="106" t="str">
        <f>'Fiche Générale'!A12</f>
        <v>Gouverner et Administrer : Etat, territoires et sociétés</v>
      </c>
      <c r="F10" s="107"/>
      <c r="G10" s="107"/>
      <c r="H10" s="107"/>
      <c r="I10" s="108"/>
      <c r="J10" s="40"/>
      <c r="K10" s="23"/>
    </row>
    <row r="11" spans="1:19" ht="14.45" customHeight="1">
      <c r="A11" s="140"/>
      <c r="B11" s="137"/>
      <c r="C11" s="99"/>
      <c r="D11" s="99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115" t="s">
        <v>357</v>
      </c>
      <c r="N12" s="116"/>
      <c r="O12" s="131"/>
      <c r="P12" s="115" t="s">
        <v>358</v>
      </c>
      <c r="Q12" s="116"/>
      <c r="R12" s="116"/>
      <c r="S12" s="131"/>
    </row>
    <row r="13" spans="1:19">
      <c r="A13" s="119" t="s">
        <v>274</v>
      </c>
      <c r="B13" s="61" t="str">
        <f>'S2 Maquette'!B13:B14</f>
        <v xml:space="preserve">1ère année </v>
      </c>
      <c r="C13" s="61"/>
      <c r="D13" s="119" t="s">
        <v>359</v>
      </c>
      <c r="E13" s="121">
        <f>'S2 Maquette'!E13:F14</f>
        <v>0</v>
      </c>
      <c r="F13" s="121"/>
      <c r="G13" s="121"/>
      <c r="H13" s="114" t="s">
        <v>360</v>
      </c>
      <c r="I13" s="114"/>
      <c r="J13" s="41"/>
      <c r="M13" s="117"/>
      <c r="N13" s="118"/>
      <c r="O13" s="132"/>
      <c r="P13" s="117"/>
      <c r="Q13" s="118"/>
      <c r="R13" s="118"/>
      <c r="S13" s="132"/>
    </row>
    <row r="14" spans="1:19">
      <c r="A14" s="120"/>
      <c r="B14" s="61"/>
      <c r="C14" s="61"/>
      <c r="D14" s="120"/>
      <c r="E14" s="121"/>
      <c r="F14" s="121"/>
      <c r="G14" s="121"/>
      <c r="H14" s="114"/>
      <c r="I14" s="114"/>
      <c r="J14" s="41"/>
      <c r="M14" s="114" t="s">
        <v>361</v>
      </c>
      <c r="N14" s="115" t="s">
        <v>362</v>
      </c>
      <c r="O14" s="131"/>
      <c r="P14" s="113"/>
      <c r="Q14" s="122"/>
      <c r="R14" s="125"/>
      <c r="S14" s="119"/>
    </row>
    <row r="15" spans="1:19">
      <c r="A15" s="119" t="s">
        <v>363</v>
      </c>
      <c r="B15" s="63" t="str">
        <f>'S2 Maquette'!B15:B16</f>
        <v>Semestre 2</v>
      </c>
      <c r="C15" s="64"/>
      <c r="D15" s="119" t="s">
        <v>364</v>
      </c>
      <c r="E15" s="121">
        <f>'S2 Maquette'!E15:F16</f>
        <v>0</v>
      </c>
      <c r="F15" s="121"/>
      <c r="G15" s="121"/>
      <c r="H15" s="127" t="str">
        <f>'Fiche Générale'!B5</f>
        <v>Session Unique</v>
      </c>
      <c r="I15" s="128"/>
      <c r="J15" s="42"/>
      <c r="M15" s="114"/>
      <c r="N15" s="133"/>
      <c r="O15" s="134"/>
      <c r="P15" s="113"/>
      <c r="Q15" s="123"/>
      <c r="R15" s="125"/>
      <c r="S15" s="126"/>
    </row>
    <row r="16" spans="1:19">
      <c r="A16" s="120"/>
      <c r="B16" s="66"/>
      <c r="C16" s="67"/>
      <c r="D16" s="120"/>
      <c r="E16" s="121"/>
      <c r="F16" s="121"/>
      <c r="G16" s="121"/>
      <c r="H16" s="129"/>
      <c r="I16" s="130"/>
      <c r="J16" s="42"/>
      <c r="M16" s="114"/>
      <c r="N16" s="133"/>
      <c r="O16" s="134"/>
      <c r="P16" s="113"/>
      <c r="Q16" s="123"/>
      <c r="R16" s="125"/>
      <c r="S16" s="126"/>
    </row>
    <row r="17" spans="1:19">
      <c r="L17" s="19"/>
      <c r="M17" s="114"/>
      <c r="N17" s="117"/>
      <c r="O17" s="132"/>
      <c r="P17" s="113"/>
      <c r="Q17" s="124"/>
      <c r="R17" s="125"/>
      <c r="S17" s="120"/>
    </row>
    <row r="18" spans="1:19" ht="59.45" customHeight="1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424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</row>
    <row r="19" spans="1:19" ht="30.6" customHeight="1">
      <c r="A19" s="47" t="str">
        <f>'S2 Maquette'!B19</f>
        <v>Switch ODYSSEE S2</v>
      </c>
      <c r="B19" s="47" t="str">
        <f>'S2 Maquette'!C19</f>
        <v>UE</v>
      </c>
      <c r="C19" s="46">
        <f>'S2 Maquette'!F19</f>
        <v>0</v>
      </c>
      <c r="D19" s="7">
        <v>3</v>
      </c>
      <c r="E19" s="7" t="s">
        <v>381</v>
      </c>
      <c r="F19" s="7" t="s">
        <v>381</v>
      </c>
      <c r="G19" s="44" t="s">
        <v>381</v>
      </c>
      <c r="H19" s="44" t="s">
        <v>381</v>
      </c>
      <c r="I19" s="44" t="s">
        <v>381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Thématiques liées aux laboratoires</v>
      </c>
      <c r="B20" s="47" t="str">
        <f>'S2 Maquette'!C20</f>
        <v>UE</v>
      </c>
      <c r="C20" s="46">
        <f>'S2 Maquette'!F20</f>
        <v>0</v>
      </c>
      <c r="D20" s="56">
        <v>6</v>
      </c>
      <c r="E20" s="56" t="s">
        <v>381</v>
      </c>
      <c r="F20" s="56" t="s">
        <v>381</v>
      </c>
      <c r="G20" s="56" t="s">
        <v>381</v>
      </c>
      <c r="H20" s="56" t="s">
        <v>381</v>
      </c>
      <c r="I20" s="56" t="s">
        <v>381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</row>
    <row r="21" spans="1:19" ht="30.6" customHeight="1">
      <c r="A21" s="47" t="str">
        <f>'S2 Maquette'!B21</f>
        <v>De la Méditerranée au Monde. Une histoire globale du capitalisme</v>
      </c>
      <c r="B21" s="47" t="str">
        <f>'S2 Maquette'!C21</f>
        <v>ECUE</v>
      </c>
      <c r="C21" s="46">
        <f>'S2 Maquette'!F21</f>
        <v>0</v>
      </c>
      <c r="D21" s="7">
        <v>4.5</v>
      </c>
      <c r="E21" s="7" t="s">
        <v>381</v>
      </c>
      <c r="F21" s="7" t="s">
        <v>381</v>
      </c>
      <c r="G21" s="44" t="s">
        <v>381</v>
      </c>
      <c r="H21" s="44" t="s">
        <v>381</v>
      </c>
      <c r="I21" s="44" t="s">
        <v>381</v>
      </c>
      <c r="J21" s="44"/>
      <c r="K21" s="44" t="s">
        <v>18</v>
      </c>
      <c r="L21" s="44"/>
      <c r="M21" s="44"/>
      <c r="N21" s="44" t="s">
        <v>10</v>
      </c>
      <c r="O21" s="44" t="s">
        <v>425</v>
      </c>
      <c r="P21" s="44"/>
      <c r="Q21" s="44"/>
      <c r="R21" s="44"/>
      <c r="S21" s="12"/>
    </row>
    <row r="22" spans="1:19" ht="30.6" customHeight="1">
      <c r="A22" s="47" t="str">
        <f>'S2 Maquette'!B22</f>
        <v>Participation aux manifestations scientifiques des laboratoires</v>
      </c>
      <c r="B22" s="47" t="str">
        <f>'S2 Maquette'!C22</f>
        <v>ECUE</v>
      </c>
      <c r="C22" s="46">
        <f>'S2 Maquette'!F22</f>
        <v>0</v>
      </c>
      <c r="D22" s="7">
        <v>1.5</v>
      </c>
      <c r="E22" s="7" t="s">
        <v>381</v>
      </c>
      <c r="F22" s="7" t="s">
        <v>381</v>
      </c>
      <c r="G22" s="44" t="s">
        <v>381</v>
      </c>
      <c r="H22" s="57" t="s">
        <v>381</v>
      </c>
      <c r="I22" s="44" t="s">
        <v>381</v>
      </c>
      <c r="J22" s="44"/>
      <c r="K22" s="44" t="s">
        <v>18</v>
      </c>
      <c r="L22" s="44"/>
      <c r="M22" s="44"/>
      <c r="N22" s="44" t="s">
        <v>34</v>
      </c>
      <c r="O22" s="44"/>
      <c r="P22" s="44"/>
      <c r="Q22" s="44"/>
      <c r="R22" s="44"/>
      <c r="S22" s="12"/>
    </row>
    <row r="23" spans="1:19" ht="30.6" customHeight="1">
      <c r="A23" s="47" t="str">
        <f>'S2 Maquette'!B23</f>
        <v>Options des parcours</v>
      </c>
      <c r="B23" s="47" t="str">
        <f>'S2 Maquette'!C23</f>
        <v>UE</v>
      </c>
      <c r="C23" s="46">
        <f>'S2 Maquette'!F23</f>
        <v>0</v>
      </c>
      <c r="D23" s="56">
        <v>6</v>
      </c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Histoire constitutionnelle</v>
      </c>
      <c r="B24" s="47" t="str">
        <f>'S2 Maquette'!C24</f>
        <v>ECUE</v>
      </c>
      <c r="C24" s="46">
        <f>'S2 Maquette'!F24</f>
        <v>0</v>
      </c>
      <c r="D24" s="7">
        <v>3</v>
      </c>
      <c r="E24" s="7" t="s">
        <v>381</v>
      </c>
      <c r="F24" s="7" t="s">
        <v>381</v>
      </c>
      <c r="G24" s="44" t="s">
        <v>381</v>
      </c>
      <c r="H24" s="44" t="s">
        <v>381</v>
      </c>
      <c r="I24" s="44" t="s">
        <v>381</v>
      </c>
      <c r="J24" s="44"/>
      <c r="K24" s="57" t="s">
        <v>27</v>
      </c>
      <c r="L24" s="58">
        <v>0.5</v>
      </c>
      <c r="M24" s="57">
        <v>2</v>
      </c>
      <c r="N24" s="57" t="s">
        <v>10</v>
      </c>
      <c r="O24" s="59" t="s">
        <v>426</v>
      </c>
      <c r="P24" s="44"/>
      <c r="Q24" s="44"/>
      <c r="R24" s="44"/>
      <c r="S24" s="12"/>
    </row>
    <row r="25" spans="1:19" ht="30.6" customHeight="1">
      <c r="A25" s="47" t="str">
        <f>'S2 Maquette'!B25</f>
        <v>Pouvoirs et sociétés en Europe occidentale</v>
      </c>
      <c r="B25" s="47" t="str">
        <f>'S2 Maquette'!C25</f>
        <v>ECUE</v>
      </c>
      <c r="C25" s="46">
        <f>'S2 Maquette'!F25</f>
        <v>0</v>
      </c>
      <c r="D25" s="7">
        <v>3</v>
      </c>
      <c r="E25" s="7" t="s">
        <v>381</v>
      </c>
      <c r="F25" s="7" t="s">
        <v>381</v>
      </c>
      <c r="G25" s="44" t="s">
        <v>381</v>
      </c>
      <c r="H25" s="44" t="s">
        <v>381</v>
      </c>
      <c r="I25" s="44" t="s">
        <v>381</v>
      </c>
      <c r="J25" s="44"/>
      <c r="K25" s="44" t="s">
        <v>18</v>
      </c>
      <c r="L25" s="44"/>
      <c r="M25" s="44"/>
      <c r="N25" s="44" t="s">
        <v>19</v>
      </c>
      <c r="O25" s="44"/>
      <c r="P25" s="44"/>
      <c r="Q25" s="44"/>
      <c r="R25" s="44"/>
      <c r="S25" s="12"/>
    </row>
    <row r="26" spans="1:19" ht="30.6" customHeight="1">
      <c r="A26" s="47" t="str">
        <f>'S2 Maquette'!B26</f>
        <v>PPR</v>
      </c>
      <c r="B26" s="47" t="str">
        <f>'S2 Maquette'!C26</f>
        <v>UE</v>
      </c>
      <c r="C26" s="46">
        <f>'S2 Maquette'!F26</f>
        <v>0</v>
      </c>
      <c r="D26" s="56">
        <v>9</v>
      </c>
      <c r="E26" s="56" t="s">
        <v>381</v>
      </c>
      <c r="F26" s="56" t="s">
        <v>381</v>
      </c>
      <c r="G26" s="56" t="s">
        <v>381</v>
      </c>
      <c r="H26" s="56" t="s">
        <v>381</v>
      </c>
      <c r="I26" s="56" t="s">
        <v>381</v>
      </c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Atelier d'écriture 2</v>
      </c>
      <c r="B27" s="47" t="str">
        <f>'S2 Maquette'!C27</f>
        <v>ECUE</v>
      </c>
      <c r="C27" s="46">
        <f>'S2 Maquette'!F27</f>
        <v>0</v>
      </c>
      <c r="D27" s="7">
        <v>3</v>
      </c>
      <c r="E27" s="7" t="s">
        <v>381</v>
      </c>
      <c r="F27" s="7" t="s">
        <v>381</v>
      </c>
      <c r="G27" s="44" t="s">
        <v>381</v>
      </c>
      <c r="H27" s="44" t="s">
        <v>381</v>
      </c>
      <c r="I27" s="44" t="s">
        <v>381</v>
      </c>
      <c r="J27" s="44"/>
      <c r="K27" s="44" t="s">
        <v>9</v>
      </c>
      <c r="L27" s="44"/>
      <c r="M27" s="55">
        <v>2</v>
      </c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Epistémologie des sciences et régimes d'historicité</v>
      </c>
      <c r="B28" s="47" t="str">
        <f>'S2 Maquette'!C28</f>
        <v>ECUE</v>
      </c>
      <c r="C28" s="46">
        <f>'S2 Maquette'!F28</f>
        <v>0</v>
      </c>
      <c r="D28" s="7">
        <v>3</v>
      </c>
      <c r="E28" s="7" t="s">
        <v>381</v>
      </c>
      <c r="F28" s="7" t="s">
        <v>381</v>
      </c>
      <c r="G28" s="44" t="s">
        <v>381</v>
      </c>
      <c r="H28" s="44" t="s">
        <v>381</v>
      </c>
      <c r="I28" s="44" t="s">
        <v>381</v>
      </c>
      <c r="J28" s="44"/>
      <c r="K28" s="57" t="s">
        <v>9</v>
      </c>
      <c r="L28" s="44"/>
      <c r="M28" s="57">
        <v>2</v>
      </c>
      <c r="N28" s="44"/>
      <c r="O28" s="44"/>
      <c r="P28" s="44"/>
      <c r="Q28" s="44"/>
      <c r="R28" s="44"/>
      <c r="S28" s="12"/>
    </row>
    <row r="29" spans="1:19" ht="30.6" customHeight="1">
      <c r="A29" s="47" t="str">
        <f>'S2 Maquette'!B29</f>
        <v>Outils de la recherche 2</v>
      </c>
      <c r="B29" s="47" t="str">
        <f>'S2 Maquette'!C29</f>
        <v>BLOC</v>
      </c>
      <c r="C29" s="46">
        <f>'S2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 t="str">
        <f>'S2 Maquette'!B30</f>
        <v>Min2Max2</v>
      </c>
      <c r="B30" s="47" t="str">
        <f>'S2 Maquette'!C30</f>
        <v>OPTION</v>
      </c>
      <c r="C30" s="46"/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 t="str">
        <f>'S2 Maquette'!B31</f>
        <v>Epigraphie</v>
      </c>
      <c r="B31" s="47" t="str">
        <f>'S2 Maquette'!C31</f>
        <v>ECUE</v>
      </c>
      <c r="C31" s="46">
        <f>'S2 Maquette'!F31</f>
        <v>0</v>
      </c>
      <c r="D31" s="7">
        <v>1.5</v>
      </c>
      <c r="E31" s="7" t="s">
        <v>381</v>
      </c>
      <c r="F31" s="7" t="s">
        <v>381</v>
      </c>
      <c r="G31" s="44" t="s">
        <v>381</v>
      </c>
      <c r="H31" s="44" t="s">
        <v>381</v>
      </c>
      <c r="I31" s="44" t="s">
        <v>381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6" customHeight="1">
      <c r="A32" s="47" t="str">
        <f>'S2 Maquette'!B32</f>
        <v>Paléographie</v>
      </c>
      <c r="B32" s="47" t="str">
        <f>'S2 Maquette'!C32</f>
        <v>ECUE</v>
      </c>
      <c r="C32" s="46">
        <f>'S2 Maquette'!F32</f>
        <v>0</v>
      </c>
      <c r="D32" s="7">
        <v>1.5</v>
      </c>
      <c r="E32" s="7" t="s">
        <v>381</v>
      </c>
      <c r="F32" s="7" t="s">
        <v>381</v>
      </c>
      <c r="G32" s="44" t="s">
        <v>381</v>
      </c>
      <c r="H32" s="44" t="s">
        <v>381</v>
      </c>
      <c r="I32" s="44" t="s">
        <v>381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>
      <c r="A33" s="47" t="str">
        <f>'S2 Maquette'!B33</f>
        <v>Intelligence Artificielle appliquée aux données textuelles, archéologiques et aux images</v>
      </c>
      <c r="B33" s="47" t="str">
        <f>'S2 Maquette'!C33</f>
        <v>ECUE</v>
      </c>
      <c r="C33" s="46">
        <f>'S2 Maquette'!F33</f>
        <v>0</v>
      </c>
      <c r="D33" s="7">
        <v>1.5</v>
      </c>
      <c r="E33" s="7" t="s">
        <v>381</v>
      </c>
      <c r="F33" s="7" t="s">
        <v>381</v>
      </c>
      <c r="G33" s="44" t="s">
        <v>381</v>
      </c>
      <c r="H33" s="44" t="s">
        <v>381</v>
      </c>
      <c r="I33" s="44" t="s">
        <v>381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6" customHeight="1">
      <c r="A34" s="47" t="str">
        <f>'S2 Maquette'!B34</f>
        <v>SIG et traitement spatatial des données</v>
      </c>
      <c r="B34" s="47" t="str">
        <f>'S2 Maquette'!C34</f>
        <v>ECUE</v>
      </c>
      <c r="C34" s="46">
        <f>'S2 Maquette'!F34</f>
        <v>0</v>
      </c>
      <c r="D34" s="7">
        <v>1.5</v>
      </c>
      <c r="E34" s="7" t="s">
        <v>381</v>
      </c>
      <c r="F34" s="7" t="s">
        <v>381</v>
      </c>
      <c r="G34" s="44" t="s">
        <v>381</v>
      </c>
      <c r="H34" s="44" t="s">
        <v>381</v>
      </c>
      <c r="I34" s="44" t="s">
        <v>381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</row>
    <row r="35" spans="1:19" ht="30.6" customHeight="1">
      <c r="A35" s="47" t="str">
        <f>'S2 Maquette'!B35</f>
        <v>Introduction à l'analyse de réseaux</v>
      </c>
      <c r="B35" s="47" t="str">
        <f>'S2 Maquette'!C35</f>
        <v>ECUE</v>
      </c>
      <c r="C35" s="46">
        <f>'S2 Maquette'!F35</f>
        <v>0</v>
      </c>
      <c r="D35" s="7">
        <v>1.5</v>
      </c>
      <c r="E35" s="7" t="s">
        <v>381</v>
      </c>
      <c r="F35" s="7" t="s">
        <v>381</v>
      </c>
      <c r="G35" s="44" t="s">
        <v>381</v>
      </c>
      <c r="H35" s="44" t="s">
        <v>381</v>
      </c>
      <c r="I35" s="44" t="s">
        <v>381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</row>
    <row r="36" spans="1:19" ht="30.6" customHeight="1">
      <c r="A36" s="47" t="str">
        <f>'S2 Maquette'!B36</f>
        <v>Mémoire de recherche exploratoire ou rapport de stage</v>
      </c>
      <c r="B36" s="47" t="str">
        <f>'S2 Maquette'!C36</f>
        <v>ECUE</v>
      </c>
      <c r="C36" s="46">
        <f>'S2 Maquette'!F36</f>
        <v>0</v>
      </c>
      <c r="D36" s="7">
        <v>6</v>
      </c>
      <c r="E36" s="7" t="s">
        <v>381</v>
      </c>
      <c r="F36" s="7" t="s">
        <v>381</v>
      </c>
      <c r="G36" s="44" t="s">
        <v>381</v>
      </c>
      <c r="H36" s="44" t="s">
        <v>381</v>
      </c>
      <c r="I36" s="44" t="s">
        <v>381</v>
      </c>
      <c r="J36" s="44"/>
      <c r="K36" s="44" t="s">
        <v>18</v>
      </c>
      <c r="L36" s="44"/>
      <c r="M36" s="44"/>
      <c r="N36" s="44" t="s">
        <v>34</v>
      </c>
      <c r="O36" s="44"/>
      <c r="P36" s="44"/>
      <c r="Q36" s="44"/>
      <c r="R36" s="44"/>
      <c r="S36" s="12"/>
    </row>
    <row r="37" spans="1:19" ht="30.6" customHeight="1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55" priority="61">
      <formula>$C1="OPTION"</formula>
    </cfRule>
    <cfRule type="expression" dxfId="154" priority="60">
      <formula>$C1="BLOC"</formula>
    </cfRule>
    <cfRule type="expression" dxfId="153" priority="59">
      <formula>$C1="Parcours Pédagogique"</formula>
    </cfRule>
  </conditionalFormatting>
  <conditionalFormatting sqref="A19:I20">
    <cfRule type="expression" dxfId="152" priority="5">
      <formula>$C19="Modification MCC"</formula>
    </cfRule>
    <cfRule type="expression" dxfId="151" priority="6">
      <formula>$C19="Modification"</formula>
    </cfRule>
    <cfRule type="expression" dxfId="150" priority="7">
      <formula>$C19="Création"</formula>
    </cfRule>
    <cfRule type="expression" dxfId="149" priority="8">
      <formula>$C19="Fermeture"</formula>
    </cfRule>
  </conditionalFormatting>
  <conditionalFormatting sqref="A26:I26">
    <cfRule type="expression" dxfId="148" priority="1">
      <formula>$C26="Modification MCC"</formula>
    </cfRule>
    <cfRule type="expression" dxfId="147" priority="2">
      <formula>$C26="Modification"</formula>
    </cfRule>
    <cfRule type="expression" dxfId="146" priority="3">
      <formula>$C26="Création"</formula>
    </cfRule>
    <cfRule type="expression" dxfId="145" priority="4">
      <formula>$C26="Fermeture"</formula>
    </cfRule>
  </conditionalFormatting>
  <conditionalFormatting sqref="A24:N25">
    <cfRule type="expression" dxfId="144" priority="36">
      <formula>$C24="Modification"</formula>
    </cfRule>
    <cfRule type="expression" dxfId="143" priority="35">
      <formula>$C24="Modification MCC"</formula>
    </cfRule>
    <cfRule type="expression" dxfId="142" priority="37">
      <formula>$C24="Création"</formula>
    </cfRule>
    <cfRule type="expression" dxfId="141" priority="38">
      <formula>$C24="Fermeture"</formula>
    </cfRule>
  </conditionalFormatting>
  <conditionalFormatting sqref="A27:N36">
    <cfRule type="expression" dxfId="140" priority="27">
      <formula>$C27="Modification MCC"</formula>
    </cfRule>
    <cfRule type="expression" dxfId="139" priority="28">
      <formula>$C27="Modification"</formula>
    </cfRule>
    <cfRule type="expression" dxfId="138" priority="29">
      <formula>$C27="Création"</formula>
    </cfRule>
    <cfRule type="expression" dxfId="137" priority="30">
      <formula>$C27="Fermeture"</formula>
    </cfRule>
  </conditionalFormatting>
  <conditionalFormatting sqref="A18:S18 P19:S19 J20:S20 L21:S21 A21:C22 O22:S22 A23:S23 O24:S25 J26:S26 O27:S36 A37:S300">
    <cfRule type="expression" dxfId="136" priority="71">
      <formula>$C18="Fermeture"</formula>
    </cfRule>
    <cfRule type="expression" dxfId="135" priority="70">
      <formula>$C18="Création"</formula>
    </cfRule>
    <cfRule type="expression" dxfId="134" priority="69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133" priority="67">
      <formula>$D1="Fermeture"</formula>
    </cfRule>
    <cfRule type="expression" dxfId="132" priority="66">
      <formula>$D1="Création"</formula>
    </cfRule>
    <cfRule type="expression" dxfId="131" priority="65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130" priority="64">
      <formula>$D1="Modification MCC"</formula>
    </cfRule>
  </conditionalFormatting>
  <conditionalFormatting sqref="D21:K21">
    <cfRule type="expression" dxfId="129" priority="52">
      <formula>$C21="Fermeture"</formula>
    </cfRule>
    <cfRule type="expression" dxfId="128" priority="51">
      <formula>$C21="Création"</formula>
    </cfRule>
    <cfRule type="expression" dxfId="127" priority="50">
      <formula>$C21="Modification"</formula>
    </cfRule>
    <cfRule type="expression" dxfId="126" priority="49">
      <formula>$C21="Modification MCC"</formula>
    </cfRule>
  </conditionalFormatting>
  <conditionalFormatting sqref="D22:N22">
    <cfRule type="expression" dxfId="125" priority="47">
      <formula>$C22="Fermeture"</formula>
    </cfRule>
    <cfRule type="expression" dxfId="124" priority="46">
      <formula>$C22="Création"</formula>
    </cfRule>
    <cfRule type="expression" dxfId="123" priority="45">
      <formula>$C22="Modification"</formula>
    </cfRule>
    <cfRule type="expression" dxfId="122" priority="44">
      <formula>$C22="Modification MCC"</formula>
    </cfRule>
  </conditionalFormatting>
  <conditionalFormatting sqref="J1:J999">
    <cfRule type="expression" dxfId="121" priority="14">
      <formula>$I1="NON"</formula>
    </cfRule>
  </conditionalFormatting>
  <conditionalFormatting sqref="J19:O19">
    <cfRule type="expression" dxfId="120" priority="21">
      <formula>$C19="Fermeture"</formula>
    </cfRule>
    <cfRule type="expression" dxfId="119" priority="20">
      <formula>$C19="Création"</formula>
    </cfRule>
    <cfRule type="expression" dxfId="118" priority="19">
      <formula>$C19="Modification"</formula>
    </cfRule>
    <cfRule type="expression" dxfId="117" priority="18">
      <formula>$C19="Modification MCC"</formula>
    </cfRule>
  </conditionalFormatting>
  <conditionalFormatting sqref="L18:L19">
    <cfRule type="expression" dxfId="116" priority="16">
      <formula>$K18="CT (Contrôle terminal)"</formula>
    </cfRule>
  </conditionalFormatting>
  <conditionalFormatting sqref="L18:L300">
    <cfRule type="expression" dxfId="115" priority="17">
      <formula>$K18="CCI (CC Intégral)"</formula>
    </cfRule>
  </conditionalFormatting>
  <conditionalFormatting sqref="L27:L300">
    <cfRule type="expression" dxfId="114" priority="26">
      <formula>$K27="CT (Contrôle terminal)"</formula>
    </cfRule>
  </conditionalFormatting>
  <conditionalFormatting sqref="L20:M26">
    <cfRule type="expression" dxfId="113" priority="34">
      <formula>$K20="CT (Contrôle terminal)"</formula>
    </cfRule>
  </conditionalFormatting>
  <conditionalFormatting sqref="M1:M19">
    <cfRule type="expression" dxfId="112" priority="15">
      <formula>$K1="CT (Contrôle terminal)"</formula>
    </cfRule>
  </conditionalFormatting>
  <conditionalFormatting sqref="M27:M999">
    <cfRule type="expression" dxfId="111" priority="25">
      <formula>$K27="CT (Contrôle terminal)"</formula>
    </cfRule>
  </conditionalFormatting>
  <conditionalFormatting sqref="N1:O999">
    <cfRule type="expression" dxfId="110" priority="13">
      <formula>$K1="CCI (CC Intégral)"</formula>
    </cfRule>
  </conditionalFormatting>
  <conditionalFormatting sqref="P19:S19 J20:S20 L21:S21 O22:S22 A23:S23 O24:S25 J26:S26 O27:S36 A37:S300 A18:S18 A21:C22">
    <cfRule type="expression" dxfId="109" priority="68">
      <formula>$C18="Modification MCC"</formula>
    </cfRule>
  </conditionalFormatting>
  <conditionalFormatting sqref="P19:S300">
    <cfRule type="expression" dxfId="108" priority="57">
      <formula>$H$15="Session Unique"</formula>
    </cfRule>
  </conditionalFormatting>
  <conditionalFormatting sqref="Q1:R999">
    <cfRule type="expression" dxfId="107" priority="53">
      <formula>$P1="Autres"</formula>
    </cfRule>
  </conditionalFormatting>
  <conditionalFormatting sqref="S1:S999">
    <cfRule type="expression" dxfId="106" priority="54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="60" zoomScaleNormal="60" workbookViewId="0">
      <pane ySplit="18" topLeftCell="A19" activePane="bottomLeft" state="frozen"/>
      <selection pane="bottomLeft" activeCell="F19" sqref="F19:F37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3"/>
      <c r="B1" s="113"/>
      <c r="C1" s="113"/>
      <c r="D1" s="113"/>
      <c r="E1" s="113"/>
      <c r="F1" s="113"/>
      <c r="G1" s="113"/>
      <c r="H1" s="113"/>
      <c r="I1" s="113"/>
      <c r="J1" s="113"/>
    </row>
    <row r="2" spans="1:10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/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113"/>
      <c r="B4" s="113"/>
      <c r="C4" s="113"/>
      <c r="D4" s="113"/>
      <c r="E4" s="113"/>
      <c r="F4" s="113"/>
      <c r="G4" s="113"/>
      <c r="H4" s="113"/>
      <c r="I4" s="113"/>
      <c r="J4" s="113"/>
    </row>
    <row r="5" spans="1:10">
      <c r="A5" s="113"/>
      <c r="B5" s="113"/>
      <c r="C5" s="113"/>
      <c r="D5" s="113"/>
      <c r="E5" s="113"/>
      <c r="F5" s="113"/>
      <c r="G5" s="113"/>
      <c r="H5" s="113"/>
      <c r="I5" s="113"/>
      <c r="J5" s="113"/>
    </row>
    <row r="6" spans="1:10">
      <c r="A6" s="113"/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8" customHeight="1">
      <c r="A7" s="98" t="s">
        <v>270</v>
      </c>
      <c r="B7" s="101" t="str">
        <f>'Fiche Générale'!B2</f>
        <v>ODYSSEE</v>
      </c>
      <c r="C7" s="98" t="s">
        <v>271</v>
      </c>
      <c r="D7" s="98"/>
      <c r="E7" s="100" t="str">
        <f>'Fiche Générale'!B3</f>
        <v>Histoire, civilisation et patrimoine</v>
      </c>
      <c r="F7" s="101"/>
      <c r="G7" s="98" t="s">
        <v>272</v>
      </c>
      <c r="H7" s="112" t="str">
        <f>'Fiche Générale'!B4</f>
        <v>-</v>
      </c>
      <c r="I7" s="112"/>
      <c r="J7" s="112"/>
    </row>
    <row r="8" spans="1:10" ht="18" customHeight="1">
      <c r="A8" s="98"/>
      <c r="B8" s="103"/>
      <c r="C8" s="98"/>
      <c r="D8" s="98"/>
      <c r="E8" s="102"/>
      <c r="F8" s="103"/>
      <c r="G8" s="98"/>
      <c r="H8" s="112"/>
      <c r="I8" s="112"/>
      <c r="J8" s="112"/>
    </row>
    <row r="9" spans="1:10" ht="18" customHeight="1">
      <c r="A9" s="98"/>
      <c r="B9" s="103"/>
      <c r="C9" s="98"/>
      <c r="D9" s="98"/>
      <c r="E9" s="104"/>
      <c r="F9" s="105"/>
      <c r="G9" s="98"/>
      <c r="H9" s="112"/>
      <c r="I9" s="112"/>
      <c r="J9" s="112"/>
    </row>
    <row r="10" spans="1:10" ht="18" customHeight="1">
      <c r="A10" s="98"/>
      <c r="B10" s="103"/>
      <c r="C10" s="99" t="s">
        <v>273</v>
      </c>
      <c r="D10" s="99"/>
      <c r="E10" s="106" t="str">
        <f>'Fiche Générale'!C12</f>
        <v>Gouverner et Administrer : Etat, territoires et sociétés</v>
      </c>
      <c r="F10" s="107"/>
      <c r="G10" s="107"/>
      <c r="H10" s="107"/>
      <c r="I10" s="107"/>
      <c r="J10" s="108"/>
    </row>
    <row r="11" spans="1:10" ht="18" customHeight="1">
      <c r="A11" s="98"/>
      <c r="B11" s="105"/>
      <c r="C11" s="99"/>
      <c r="D11" s="99"/>
      <c r="E11" s="109"/>
      <c r="F11" s="110"/>
      <c r="G11" s="110"/>
      <c r="H11" s="110"/>
      <c r="I11" s="110"/>
      <c r="J11" s="111"/>
    </row>
    <row r="13" spans="1:10">
      <c r="A13" s="114" t="s">
        <v>274</v>
      </c>
      <c r="B13" s="64" t="s">
        <v>427</v>
      </c>
      <c r="C13" s="114" t="s">
        <v>276</v>
      </c>
      <c r="D13" s="114"/>
      <c r="E13" s="121">
        <f>'S1 Maquette'!E13:F14</f>
        <v>0</v>
      </c>
      <c r="F13" s="121"/>
      <c r="G13" s="114" t="s">
        <v>277</v>
      </c>
      <c r="H13" s="61">
        <f>Calcul!G7</f>
        <v>342.5</v>
      </c>
      <c r="I13" s="61"/>
    </row>
    <row r="14" spans="1:10">
      <c r="A14" s="114"/>
      <c r="B14" s="67"/>
      <c r="C14" s="114"/>
      <c r="D14" s="114"/>
      <c r="E14" s="121"/>
      <c r="F14" s="121"/>
      <c r="G14" s="114"/>
      <c r="H14" s="61"/>
      <c r="I14" s="61"/>
    </row>
    <row r="15" spans="1:10">
      <c r="A15" s="114" t="s">
        <v>278</v>
      </c>
      <c r="B15" s="64" t="s">
        <v>234</v>
      </c>
      <c r="C15" s="115" t="s">
        <v>279</v>
      </c>
      <c r="D15" s="116"/>
      <c r="E15" s="114"/>
      <c r="F15" s="114"/>
      <c r="G15" s="114" t="s">
        <v>280</v>
      </c>
      <c r="H15" s="61">
        <f>Calcul!G20</f>
        <v>170</v>
      </c>
      <c r="I15" s="61"/>
    </row>
    <row r="16" spans="1:10">
      <c r="A16" s="114"/>
      <c r="B16" s="67"/>
      <c r="C16" s="117"/>
      <c r="D16" s="118"/>
      <c r="E16" s="114"/>
      <c r="F16" s="114"/>
      <c r="G16" s="114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428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>
        <v>24</v>
      </c>
      <c r="J19" s="7"/>
      <c r="K19" s="7"/>
      <c r="L19" s="7"/>
      <c r="M19" s="7" t="s">
        <v>22</v>
      </c>
      <c r="N19" s="53" t="s">
        <v>384</v>
      </c>
      <c r="O19" s="53" t="s">
        <v>290</v>
      </c>
    </row>
    <row r="20" spans="1:15" s="18" customFormat="1" ht="43.35" customHeight="1">
      <c r="A20" s="25">
        <v>2</v>
      </c>
      <c r="B20" s="5" t="s">
        <v>429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292</v>
      </c>
      <c r="B21" s="5" t="s">
        <v>430</v>
      </c>
      <c r="C21" s="7" t="s">
        <v>21</v>
      </c>
      <c r="D21" s="7">
        <v>3</v>
      </c>
      <c r="E21" s="5" t="s">
        <v>15</v>
      </c>
      <c r="F21" s="5"/>
      <c r="G21" s="5"/>
      <c r="H21" s="7"/>
      <c r="I21" s="7">
        <v>12</v>
      </c>
      <c r="J21" s="7">
        <v>12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 t="s">
        <v>295</v>
      </c>
      <c r="B22" s="5" t="s">
        <v>431</v>
      </c>
      <c r="C22" s="7" t="s">
        <v>29</v>
      </c>
      <c r="D22" s="7"/>
      <c r="E22" s="5" t="s">
        <v>15</v>
      </c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5"/>
      <c r="B23" s="5" t="s">
        <v>432</v>
      </c>
      <c r="C23" s="7" t="s">
        <v>35</v>
      </c>
      <c r="D23" s="7"/>
      <c r="E23" s="5"/>
      <c r="F23" s="5"/>
      <c r="G23" s="5"/>
      <c r="H23" s="7"/>
      <c r="I23" s="7"/>
      <c r="J23" s="7"/>
      <c r="K23" s="7"/>
      <c r="L23" s="7"/>
      <c r="M23" s="7"/>
      <c r="N23" s="5"/>
      <c r="O23" s="5" t="s">
        <v>433</v>
      </c>
    </row>
    <row r="24" spans="1:15" ht="43.35" customHeight="1">
      <c r="A24" s="25" t="s">
        <v>299</v>
      </c>
      <c r="B24" s="5" t="s">
        <v>434</v>
      </c>
      <c r="C24" s="7" t="s">
        <v>21</v>
      </c>
      <c r="D24" s="7">
        <v>3</v>
      </c>
      <c r="E24" s="5" t="s">
        <v>15</v>
      </c>
      <c r="F24" s="5"/>
      <c r="G24" s="5"/>
      <c r="H24" s="7"/>
      <c r="I24" s="7">
        <v>12</v>
      </c>
      <c r="J24" s="7">
        <v>12</v>
      </c>
      <c r="K24" s="7"/>
      <c r="L24" s="7"/>
      <c r="M24" s="7" t="s">
        <v>22</v>
      </c>
      <c r="N24" s="5" t="s">
        <v>294</v>
      </c>
      <c r="O24" s="5"/>
    </row>
    <row r="25" spans="1:15" ht="43.35" customHeight="1">
      <c r="A25" s="25" t="s">
        <v>302</v>
      </c>
      <c r="B25" s="29" t="s">
        <v>435</v>
      </c>
      <c r="C25" s="7" t="s">
        <v>21</v>
      </c>
      <c r="D25" s="7">
        <v>3</v>
      </c>
      <c r="E25" s="5" t="s">
        <v>15</v>
      </c>
      <c r="F25" s="5"/>
      <c r="G25" s="5"/>
      <c r="H25" s="7"/>
      <c r="I25" s="7">
        <v>12</v>
      </c>
      <c r="J25" s="7">
        <v>12</v>
      </c>
      <c r="K25" s="7"/>
      <c r="L25" s="7"/>
      <c r="M25" s="7" t="s">
        <v>22</v>
      </c>
      <c r="N25" s="5" t="s">
        <v>294</v>
      </c>
      <c r="O25" s="5"/>
    </row>
    <row r="26" spans="1:15" ht="43.35" customHeight="1">
      <c r="A26" s="24">
        <v>3</v>
      </c>
      <c r="B26" s="28" t="s">
        <v>436</v>
      </c>
      <c r="C26" s="11" t="s">
        <v>12</v>
      </c>
      <c r="D26" s="11">
        <v>6</v>
      </c>
      <c r="E26" s="6" t="s">
        <v>15</v>
      </c>
      <c r="F26" s="6"/>
      <c r="G26" s="6"/>
      <c r="H26" s="7"/>
      <c r="I26" s="11"/>
      <c r="J26" s="11"/>
      <c r="K26" s="11"/>
      <c r="L26" s="11"/>
      <c r="M26" s="11"/>
      <c r="N26" s="6"/>
      <c r="O26" s="6"/>
    </row>
    <row r="27" spans="1:15" ht="43.35" customHeight="1">
      <c r="A27" s="25" t="s">
        <v>309</v>
      </c>
      <c r="B27" s="29" t="s">
        <v>437</v>
      </c>
      <c r="C27" s="7" t="s">
        <v>21</v>
      </c>
      <c r="D27" s="7">
        <v>3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7" t="s">
        <v>13</v>
      </c>
      <c r="N27" s="5"/>
      <c r="O27" s="5"/>
    </row>
    <row r="28" spans="1:15" ht="43.35" customHeight="1">
      <c r="A28" s="25" t="s">
        <v>312</v>
      </c>
      <c r="B28" s="29" t="s">
        <v>438</v>
      </c>
      <c r="C28" s="7" t="s">
        <v>21</v>
      </c>
      <c r="D28" s="7">
        <v>3</v>
      </c>
      <c r="E28" s="5" t="s">
        <v>15</v>
      </c>
      <c r="F28" s="5"/>
      <c r="G28" s="5"/>
      <c r="H28" s="7"/>
      <c r="I28" s="7">
        <v>12</v>
      </c>
      <c r="J28" s="7">
        <v>12</v>
      </c>
      <c r="K28" s="7"/>
      <c r="L28" s="7"/>
      <c r="M28" s="7" t="s">
        <v>22</v>
      </c>
      <c r="N28" s="5" t="s">
        <v>439</v>
      </c>
      <c r="O28" s="5" t="s">
        <v>440</v>
      </c>
    </row>
    <row r="29" spans="1:15" ht="43.35" customHeight="1">
      <c r="A29" s="25">
        <v>4</v>
      </c>
      <c r="B29" s="29" t="s">
        <v>441</v>
      </c>
      <c r="C29" s="7" t="s">
        <v>12</v>
      </c>
      <c r="D29" s="7">
        <v>6</v>
      </c>
      <c r="E29" s="5" t="s">
        <v>15</v>
      </c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 t="s">
        <v>322</v>
      </c>
      <c r="B30" s="29" t="s">
        <v>442</v>
      </c>
      <c r="C30" s="7" t="s">
        <v>21</v>
      </c>
      <c r="D30" s="7">
        <v>3</v>
      </c>
      <c r="E30" s="5" t="s">
        <v>15</v>
      </c>
      <c r="F30" s="5"/>
      <c r="G30" s="5"/>
      <c r="H30" s="7"/>
      <c r="I30" s="7">
        <v>12</v>
      </c>
      <c r="J30" s="7">
        <v>12</v>
      </c>
      <c r="K30" s="7"/>
      <c r="L30" s="7"/>
      <c r="M30" s="7" t="s">
        <v>13</v>
      </c>
      <c r="N30" s="5"/>
      <c r="O30" s="5" t="s">
        <v>396</v>
      </c>
    </row>
    <row r="31" spans="1:15" ht="43.35" customHeight="1">
      <c r="A31" s="25" t="s">
        <v>329</v>
      </c>
      <c r="B31" s="29" t="s">
        <v>443</v>
      </c>
      <c r="C31" s="7" t="s">
        <v>21</v>
      </c>
      <c r="D31" s="7">
        <v>3</v>
      </c>
      <c r="E31" s="5" t="s">
        <v>15</v>
      </c>
      <c r="F31" s="5"/>
      <c r="G31" s="5"/>
      <c r="H31" s="7"/>
      <c r="I31" s="52">
        <v>12</v>
      </c>
      <c r="J31" s="7">
        <v>12</v>
      </c>
      <c r="K31" s="7"/>
      <c r="L31" s="7"/>
      <c r="M31" s="7" t="s">
        <v>13</v>
      </c>
      <c r="N31" s="5"/>
      <c r="O31" s="5" t="s">
        <v>396</v>
      </c>
    </row>
    <row r="32" spans="1:15" ht="43.35" customHeight="1">
      <c r="A32" s="25">
        <v>5</v>
      </c>
      <c r="B32" s="29" t="s">
        <v>444</v>
      </c>
      <c r="C32" s="7" t="s">
        <v>12</v>
      </c>
      <c r="D32" s="7">
        <v>6</v>
      </c>
      <c r="E32" s="5" t="s">
        <v>15</v>
      </c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445</v>
      </c>
      <c r="B33" s="29" t="s">
        <v>446</v>
      </c>
      <c r="C33" s="7" t="s">
        <v>21</v>
      </c>
      <c r="D33" s="7">
        <v>4</v>
      </c>
      <c r="E33" s="5" t="s">
        <v>15</v>
      </c>
      <c r="F33" s="5"/>
      <c r="G33" s="5"/>
      <c r="H33" s="7"/>
      <c r="I33" s="7">
        <v>12</v>
      </c>
      <c r="J33" s="7">
        <v>12</v>
      </c>
      <c r="K33" s="7"/>
      <c r="L33" s="7"/>
      <c r="M33" s="7" t="s">
        <v>13</v>
      </c>
      <c r="N33" s="5"/>
      <c r="O33" s="5"/>
    </row>
    <row r="34" spans="1:15" ht="43.35" customHeight="1">
      <c r="A34" s="25" t="s">
        <v>447</v>
      </c>
      <c r="B34" s="29" t="s">
        <v>390</v>
      </c>
      <c r="C34" s="7" t="s">
        <v>21</v>
      </c>
      <c r="D34" s="7">
        <v>2</v>
      </c>
      <c r="E34" s="5" t="s">
        <v>15</v>
      </c>
      <c r="F34" s="5"/>
      <c r="G34" s="5"/>
      <c r="H34" s="7"/>
      <c r="I34" s="7"/>
      <c r="J34" s="7">
        <v>24</v>
      </c>
      <c r="K34" s="7"/>
      <c r="L34" s="7"/>
      <c r="M34" s="7" t="s">
        <v>22</v>
      </c>
      <c r="N34" s="5" t="s">
        <v>391</v>
      </c>
      <c r="O34" s="5" t="s">
        <v>392</v>
      </c>
    </row>
    <row r="35" spans="1:15" ht="43.35" customHeight="1">
      <c r="A35" s="25">
        <v>6</v>
      </c>
      <c r="B35" s="54" t="s">
        <v>448</v>
      </c>
      <c r="C35" s="7" t="s">
        <v>12</v>
      </c>
      <c r="D35" s="7">
        <v>3</v>
      </c>
      <c r="E35" s="5" t="s">
        <v>15</v>
      </c>
      <c r="F35" s="5"/>
      <c r="G35" s="5"/>
      <c r="H35" s="7"/>
      <c r="I35" s="7"/>
      <c r="J35" s="7"/>
      <c r="K35" s="7"/>
      <c r="L35" s="7"/>
      <c r="M35" s="7"/>
      <c r="N35" s="5" t="s">
        <v>449</v>
      </c>
      <c r="O35" s="5"/>
    </row>
    <row r="36" spans="1:15" ht="43.35" customHeight="1">
      <c r="A36" s="25" t="s">
        <v>340</v>
      </c>
      <c r="B36" s="29" t="s">
        <v>353</v>
      </c>
      <c r="C36" s="7" t="s">
        <v>21</v>
      </c>
      <c r="D36" s="7">
        <v>1</v>
      </c>
      <c r="E36" s="5" t="s">
        <v>15</v>
      </c>
      <c r="F36" s="5"/>
      <c r="G36" s="5"/>
      <c r="H36" s="7"/>
      <c r="I36" s="7">
        <v>9</v>
      </c>
      <c r="J36" s="7">
        <v>9</v>
      </c>
      <c r="K36" s="7"/>
      <c r="L36" s="7"/>
      <c r="M36" s="7" t="s">
        <v>22</v>
      </c>
      <c r="N36" s="5" t="s">
        <v>354</v>
      </c>
      <c r="O36" s="5"/>
    </row>
    <row r="37" spans="1:15" ht="43.35" customHeight="1">
      <c r="A37" s="25" t="s">
        <v>450</v>
      </c>
      <c r="B37" s="29" t="s">
        <v>451</v>
      </c>
      <c r="C37" s="7" t="s">
        <v>21</v>
      </c>
      <c r="D37" s="7">
        <v>2</v>
      </c>
      <c r="E37" s="5" t="s">
        <v>15</v>
      </c>
      <c r="F37" s="5"/>
      <c r="G37" s="5"/>
      <c r="H37" s="7"/>
      <c r="I37" s="7"/>
      <c r="J37" s="7">
        <v>20</v>
      </c>
      <c r="K37" s="7"/>
      <c r="L37" s="7"/>
      <c r="M37" s="7" t="s">
        <v>13</v>
      </c>
      <c r="N37" s="5"/>
      <c r="O37" s="5" t="s">
        <v>440</v>
      </c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105" priority="9">
      <formula>$C1="Option"</formula>
    </cfRule>
  </conditionalFormatting>
  <conditionalFormatting sqref="A1:O9 A10:E10 K10:O11 A11:D11 A12:O12 A13:H13 J13:O16 A14:F14 A15:H15 A16:F16">
    <cfRule type="expression" dxfId="104" priority="18">
      <formula>$F1="Modification"</formula>
    </cfRule>
    <cfRule type="expression" dxfId="103" priority="19">
      <formula>$F1="Création"</formula>
    </cfRule>
  </conditionalFormatting>
  <conditionalFormatting sqref="A1:O9 K10:O11 A12:O12 J13:O16 A10:E10 A11:D11 A13:H13 A14:F14 A15:H15 A16:F16">
    <cfRule type="expression" dxfId="102" priority="17">
      <formula>$F1="Fermeture"</formula>
    </cfRule>
  </conditionalFormatting>
  <conditionalFormatting sqref="A17:O18 A19:M19 A20:O999">
    <cfRule type="expression" dxfId="101" priority="12">
      <formula>$F17="Modification"</formula>
    </cfRule>
    <cfRule type="expression" dxfId="100" priority="13">
      <formula>$F17="Création"</formula>
    </cfRule>
  </conditionalFormatting>
  <conditionalFormatting sqref="A17:O18 A20:O999 A19:M19">
    <cfRule type="expression" dxfId="99" priority="11">
      <formula>$F17="Fermeture"</formula>
    </cfRule>
  </conditionalFormatting>
  <conditionalFormatting sqref="G1:N999">
    <cfRule type="expression" dxfId="98" priority="4">
      <formula>$C1="Option"</formula>
    </cfRule>
  </conditionalFormatting>
  <conditionalFormatting sqref="N1:N18 N20:N999">
    <cfRule type="expression" dxfId="97" priority="10">
      <formula>$M1="Porteuse"</formula>
    </cfRule>
  </conditionalFormatting>
  <conditionalFormatting sqref="N19">
    <cfRule type="expression" dxfId="96" priority="5">
      <formula>$M19="Porteuse"</formula>
    </cfRule>
    <cfRule type="expression" dxfId="95" priority="6">
      <formula>$F19="Fermeture"</formula>
    </cfRule>
    <cfRule type="expression" dxfId="94" priority="7">
      <formula>$F19="Modification"</formula>
    </cfRule>
    <cfRule type="expression" dxfId="93" priority="8">
      <formula>$F19="Création"</formula>
    </cfRule>
  </conditionalFormatting>
  <conditionalFormatting sqref="O19">
    <cfRule type="expression" dxfId="92" priority="1">
      <formula>$F19="Fermeture"</formula>
    </cfRule>
    <cfRule type="expression" dxfId="91" priority="2">
      <formula>$F19="Modification"</formula>
    </cfRule>
    <cfRule type="expression" dxfId="90" priority="3">
      <formula>$F19="Création"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80" zoomScaleNormal="80" workbookViewId="0">
      <pane ySplit="18" topLeftCell="A19" activePane="bottomLeft" state="frozen"/>
      <selection pane="bottomLeft" activeCell="O28" sqref="O28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13"/>
      <c r="B1" s="113"/>
      <c r="C1" s="113"/>
      <c r="D1" s="113"/>
      <c r="E1" s="113"/>
      <c r="F1" s="113"/>
      <c r="G1" s="113"/>
      <c r="H1" s="113"/>
      <c r="I1" s="113"/>
      <c r="J1" s="38"/>
    </row>
    <row r="2" spans="1:19">
      <c r="A2" s="113"/>
      <c r="B2" s="113"/>
      <c r="C2" s="113"/>
      <c r="D2" s="113"/>
      <c r="E2" s="113"/>
      <c r="F2" s="113"/>
      <c r="G2" s="113"/>
      <c r="H2" s="113"/>
      <c r="I2" s="113"/>
      <c r="J2" s="38"/>
    </row>
    <row r="3" spans="1:19">
      <c r="A3" s="113"/>
      <c r="B3" s="113"/>
      <c r="C3" s="113"/>
      <c r="D3" s="113"/>
      <c r="E3" s="113"/>
      <c r="F3" s="113"/>
      <c r="G3" s="113"/>
      <c r="H3" s="113"/>
      <c r="I3" s="113"/>
      <c r="J3" s="38"/>
    </row>
    <row r="4" spans="1:19">
      <c r="A4" s="113"/>
      <c r="B4" s="113"/>
      <c r="C4" s="113"/>
      <c r="D4" s="113"/>
      <c r="E4" s="113"/>
      <c r="F4" s="113"/>
      <c r="G4" s="113"/>
      <c r="H4" s="113"/>
      <c r="I4" s="113"/>
      <c r="J4" s="38"/>
    </row>
    <row r="5" spans="1:19">
      <c r="A5" s="113"/>
      <c r="B5" s="113"/>
      <c r="C5" s="113"/>
      <c r="D5" s="113"/>
      <c r="E5" s="113"/>
      <c r="F5" s="113"/>
      <c r="G5" s="113"/>
      <c r="H5" s="113"/>
      <c r="I5" s="113"/>
      <c r="J5" s="38"/>
    </row>
    <row r="6" spans="1:19">
      <c r="A6" s="113"/>
      <c r="B6" s="113"/>
      <c r="C6" s="113"/>
      <c r="D6" s="113"/>
      <c r="E6" s="113"/>
      <c r="F6" s="113"/>
      <c r="G6" s="113"/>
      <c r="H6" s="113"/>
      <c r="I6" s="113"/>
      <c r="J6" s="38"/>
    </row>
    <row r="7" spans="1:19" ht="14.45" customHeight="1">
      <c r="A7" s="138" t="s">
        <v>355</v>
      </c>
      <c r="B7" s="137" t="str">
        <f>'Fiche Générale'!B2</f>
        <v>ODYSSEE</v>
      </c>
      <c r="C7" s="98" t="s">
        <v>271</v>
      </c>
      <c r="D7" s="98"/>
      <c r="E7" s="135" t="str">
        <f>'Fiche Générale'!B3</f>
        <v>Histoire, civilisation et patrimoine</v>
      </c>
      <c r="F7" s="136"/>
      <c r="G7" s="98" t="s">
        <v>356</v>
      </c>
      <c r="H7" s="137" t="str">
        <f>'Fiche Générale'!B4</f>
        <v>-</v>
      </c>
      <c r="I7" s="137"/>
      <c r="J7" s="39"/>
      <c r="K7" s="23"/>
    </row>
    <row r="8" spans="1:19" ht="14.45" customHeight="1">
      <c r="A8" s="139"/>
      <c r="B8" s="137"/>
      <c r="C8" s="98"/>
      <c r="D8" s="98"/>
      <c r="E8" s="135"/>
      <c r="F8" s="136"/>
      <c r="G8" s="98"/>
      <c r="H8" s="137"/>
      <c r="I8" s="137"/>
      <c r="J8" s="39"/>
      <c r="K8" s="23"/>
    </row>
    <row r="9" spans="1:19" ht="14.45" customHeight="1">
      <c r="A9" s="139"/>
      <c r="B9" s="137"/>
      <c r="C9" s="98"/>
      <c r="D9" s="98"/>
      <c r="E9" s="135"/>
      <c r="F9" s="136"/>
      <c r="G9" s="98"/>
      <c r="H9" s="137"/>
      <c r="I9" s="137"/>
      <c r="J9" s="39"/>
      <c r="K9" s="23"/>
    </row>
    <row r="10" spans="1:19" ht="14.45" customHeight="1">
      <c r="A10" s="139"/>
      <c r="B10" s="137"/>
      <c r="C10" s="99" t="s">
        <v>273</v>
      </c>
      <c r="D10" s="99"/>
      <c r="E10" s="106" t="str">
        <f>'Fiche Générale'!C12</f>
        <v>Gouverner et Administrer : Etat, territoires et sociétés</v>
      </c>
      <c r="F10" s="107"/>
      <c r="G10" s="107"/>
      <c r="H10" s="107"/>
      <c r="I10" s="108"/>
      <c r="J10" s="40"/>
      <c r="K10" s="23"/>
    </row>
    <row r="11" spans="1:19" ht="14.45" customHeight="1">
      <c r="A11" s="140"/>
      <c r="B11" s="137"/>
      <c r="C11" s="99"/>
      <c r="D11" s="99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115" t="s">
        <v>357</v>
      </c>
      <c r="N12" s="116"/>
      <c r="O12" s="131"/>
      <c r="P12" s="115" t="s">
        <v>358</v>
      </c>
      <c r="Q12" s="116"/>
      <c r="R12" s="116"/>
      <c r="S12" s="131"/>
    </row>
    <row r="13" spans="1:19">
      <c r="A13" s="119" t="s">
        <v>274</v>
      </c>
      <c r="B13" s="61" t="str">
        <f>'S3 Maquette'!B13:B14</f>
        <v>2ème Année</v>
      </c>
      <c r="C13" s="61"/>
      <c r="D13" s="119" t="s">
        <v>359</v>
      </c>
      <c r="E13" s="121">
        <f>'S3 Maquette'!E13:F14</f>
        <v>0</v>
      </c>
      <c r="F13" s="121"/>
      <c r="G13" s="121"/>
      <c r="H13" s="114" t="s">
        <v>360</v>
      </c>
      <c r="I13" s="114"/>
      <c r="J13" s="41"/>
      <c r="M13" s="117"/>
      <c r="N13" s="118"/>
      <c r="O13" s="132"/>
      <c r="P13" s="117"/>
      <c r="Q13" s="118"/>
      <c r="R13" s="118"/>
      <c r="S13" s="132"/>
    </row>
    <row r="14" spans="1:19">
      <c r="A14" s="120"/>
      <c r="B14" s="61"/>
      <c r="C14" s="61"/>
      <c r="D14" s="120"/>
      <c r="E14" s="121"/>
      <c r="F14" s="121"/>
      <c r="G14" s="121"/>
      <c r="H14" s="114"/>
      <c r="I14" s="114"/>
      <c r="J14" s="41"/>
      <c r="M14" s="114" t="s">
        <v>361</v>
      </c>
      <c r="N14" s="115" t="s">
        <v>362</v>
      </c>
      <c r="O14" s="131"/>
      <c r="P14" s="113"/>
      <c r="Q14" s="122"/>
      <c r="R14" s="125"/>
      <c r="S14" s="119"/>
    </row>
    <row r="15" spans="1:19">
      <c r="A15" s="119" t="s">
        <v>363</v>
      </c>
      <c r="B15" s="63" t="str">
        <f>'S3 Maquette'!B15:B16</f>
        <v>Semestre 3</v>
      </c>
      <c r="C15" s="64"/>
      <c r="D15" s="119" t="s">
        <v>364</v>
      </c>
      <c r="E15" s="121">
        <f>'S3 Maquette'!E15:F16</f>
        <v>0</v>
      </c>
      <c r="F15" s="121"/>
      <c r="G15" s="121"/>
      <c r="H15" s="127" t="str">
        <f>'Fiche Générale'!B5</f>
        <v>Session Unique</v>
      </c>
      <c r="I15" s="128"/>
      <c r="J15" s="42"/>
      <c r="M15" s="114"/>
      <c r="N15" s="133"/>
      <c r="O15" s="134"/>
      <c r="P15" s="113"/>
      <c r="Q15" s="123"/>
      <c r="R15" s="125"/>
      <c r="S15" s="126"/>
    </row>
    <row r="16" spans="1:19">
      <c r="A16" s="120"/>
      <c r="B16" s="66"/>
      <c r="C16" s="67"/>
      <c r="D16" s="120"/>
      <c r="E16" s="121"/>
      <c r="F16" s="121"/>
      <c r="G16" s="121"/>
      <c r="H16" s="129"/>
      <c r="I16" s="130"/>
      <c r="J16" s="42"/>
      <c r="M16" s="114"/>
      <c r="N16" s="133"/>
      <c r="O16" s="134"/>
      <c r="P16" s="113"/>
      <c r="Q16" s="123"/>
      <c r="R16" s="125"/>
      <c r="S16" s="126"/>
    </row>
    <row r="17" spans="1:20">
      <c r="L17" s="19"/>
      <c r="M17" s="114"/>
      <c r="N17" s="117"/>
      <c r="O17" s="132"/>
      <c r="P17" s="113"/>
      <c r="Q17" s="124"/>
      <c r="R17" s="125"/>
      <c r="S17" s="120"/>
    </row>
    <row r="18" spans="1:20" ht="59.45" customHeight="1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373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  <c r="T18" s="4" t="s">
        <v>380</v>
      </c>
    </row>
    <row r="19" spans="1:20" ht="30.6" customHeight="1">
      <c r="A19" s="47" t="str">
        <f>'S3 Maquette'!B19</f>
        <v>Switch ODYSSEE</v>
      </c>
      <c r="B19" s="47" t="str">
        <f>'S3 Maquette'!C19</f>
        <v>UE</v>
      </c>
      <c r="C19" s="46">
        <f>'S3 Maquette'!F19</f>
        <v>0</v>
      </c>
      <c r="D19" s="7">
        <v>3</v>
      </c>
      <c r="E19" s="7" t="s">
        <v>381</v>
      </c>
      <c r="F19" s="7" t="s">
        <v>381</v>
      </c>
      <c r="G19" s="44" t="s">
        <v>381</v>
      </c>
      <c r="H19" s="44" t="s">
        <v>381</v>
      </c>
      <c r="I19" s="44" t="s">
        <v>381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Enseignements transversaux</v>
      </c>
      <c r="B20" s="47" t="str">
        <f>'S3 Maquette'!C20</f>
        <v>UE</v>
      </c>
      <c r="C20" s="46">
        <f>'S3 Maquette'!F20</f>
        <v>0</v>
      </c>
      <c r="D20" s="56">
        <v>6</v>
      </c>
      <c r="E20" s="56" t="s">
        <v>381</v>
      </c>
      <c r="F20" s="56" t="s">
        <v>381</v>
      </c>
      <c r="G20" s="56" t="s">
        <v>381</v>
      </c>
      <c r="H20" s="56" t="s">
        <v>381</v>
      </c>
      <c r="I20" s="56" t="s">
        <v>381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>Histoire de l'Etat. Perspectives diachroniques 1</v>
      </c>
      <c r="B21" s="47" t="str">
        <f>'S3 Maquette'!C21</f>
        <v>ECUE</v>
      </c>
      <c r="C21" s="46">
        <f>'S3 Maquette'!F21</f>
        <v>0</v>
      </c>
      <c r="D21" s="7">
        <v>3</v>
      </c>
      <c r="E21" s="7" t="s">
        <v>381</v>
      </c>
      <c r="F21" s="7" t="s">
        <v>381</v>
      </c>
      <c r="G21" s="44" t="s">
        <v>381</v>
      </c>
      <c r="H21" s="44" t="s">
        <v>381</v>
      </c>
      <c r="I21" s="44" t="s">
        <v>381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Enseignement au choix</v>
      </c>
      <c r="B22" s="47" t="str">
        <f>'S3 Maquette'!C22</f>
        <v>BLOC</v>
      </c>
      <c r="C22" s="46">
        <f>'S3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Min1 et Max 1</v>
      </c>
      <c r="B23" s="47" t="str">
        <f>'S3 Maquette'!C23</f>
        <v>OPTION</v>
      </c>
      <c r="C23" s="46"/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Maquette'!B24</f>
        <v>Iconographie politique</v>
      </c>
      <c r="B24" s="47" t="str">
        <f>'S3 Maquette'!C24</f>
        <v>ECUE</v>
      </c>
      <c r="C24" s="46">
        <f>'S3 Maquette'!F24</f>
        <v>0</v>
      </c>
      <c r="D24" s="7">
        <v>3</v>
      </c>
      <c r="E24" s="7" t="s">
        <v>381</v>
      </c>
      <c r="F24" s="7" t="s">
        <v>381</v>
      </c>
      <c r="G24" s="44" t="s">
        <v>381</v>
      </c>
      <c r="H24" s="44" t="s">
        <v>381</v>
      </c>
      <c r="I24" s="44" t="s">
        <v>381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>Ville et sociétés urbaines</v>
      </c>
      <c r="B25" s="47" t="str">
        <f>'S3 Maquette'!C25</f>
        <v>ECUE</v>
      </c>
      <c r="C25" s="46">
        <f>'S3 Maquette'!F25</f>
        <v>0</v>
      </c>
      <c r="D25" s="7">
        <v>3</v>
      </c>
      <c r="E25" s="7" t="s">
        <v>381</v>
      </c>
      <c r="F25" s="7" t="s">
        <v>381</v>
      </c>
      <c r="G25" s="44" t="s">
        <v>381</v>
      </c>
      <c r="H25" s="44" t="s">
        <v>381</v>
      </c>
      <c r="I25" s="44" t="s">
        <v>381</v>
      </c>
      <c r="J25" s="44"/>
      <c r="K25" s="44" t="s">
        <v>18</v>
      </c>
      <c r="L25" s="44"/>
      <c r="M25" s="44"/>
      <c r="N25" s="44" t="s">
        <v>19</v>
      </c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Maquette'!B26</f>
        <v>Options de spécialisation 1</v>
      </c>
      <c r="B26" s="47" t="str">
        <f>'S3 Maquette'!C26</f>
        <v>UE</v>
      </c>
      <c r="C26" s="46">
        <f>'S3 Maquette'!F26</f>
        <v>0</v>
      </c>
      <c r="D26" s="56">
        <v>6</v>
      </c>
      <c r="E26" s="56" t="s">
        <v>381</v>
      </c>
      <c r="F26" s="56" t="s">
        <v>381</v>
      </c>
      <c r="G26" s="56" t="s">
        <v>381</v>
      </c>
      <c r="H26" s="56" t="s">
        <v>381</v>
      </c>
      <c r="I26" s="56" t="s">
        <v>381</v>
      </c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'S3 Maquette'!B27</f>
        <v>Histoire de l'Etat. Perspectives diachroniques 2</v>
      </c>
      <c r="B27" s="47" t="str">
        <f>'S3 Maquette'!C27</f>
        <v>ECUE</v>
      </c>
      <c r="C27" s="46">
        <f>'S3 Maquette'!F27</f>
        <v>0</v>
      </c>
      <c r="D27" s="7">
        <v>3</v>
      </c>
      <c r="E27" s="7" t="s">
        <v>381</v>
      </c>
      <c r="F27" s="7" t="s">
        <v>381</v>
      </c>
      <c r="G27" s="44" t="s">
        <v>381</v>
      </c>
      <c r="H27" s="44" t="s">
        <v>381</v>
      </c>
      <c r="I27" s="44" t="s">
        <v>381</v>
      </c>
      <c r="J27" s="44"/>
      <c r="K27" s="44" t="s">
        <v>18</v>
      </c>
      <c r="L27" s="44"/>
      <c r="M27" s="44"/>
      <c r="N27" s="57" t="s">
        <v>34</v>
      </c>
      <c r="O27" s="44"/>
      <c r="P27" s="44"/>
      <c r="Q27" s="44"/>
      <c r="R27" s="44"/>
      <c r="S27" s="12"/>
      <c r="T27" s="1"/>
    </row>
    <row r="28" spans="1:20" ht="30.6" customHeight="1">
      <c r="A28" s="47" t="str">
        <f>'S3 Maquette'!B28</f>
        <v>Droit du patrimoine</v>
      </c>
      <c r="B28" s="47" t="str">
        <f>'S3 Maquette'!C28</f>
        <v>ECUE</v>
      </c>
      <c r="C28" s="46">
        <f>'S3 Maquette'!F28</f>
        <v>0</v>
      </c>
      <c r="D28" s="7">
        <v>3</v>
      </c>
      <c r="E28" s="7" t="s">
        <v>381</v>
      </c>
      <c r="F28" s="7" t="s">
        <v>381</v>
      </c>
      <c r="G28" s="44" t="s">
        <v>381</v>
      </c>
      <c r="H28" s="44" t="s">
        <v>381</v>
      </c>
      <c r="I28" s="44" t="s">
        <v>381</v>
      </c>
      <c r="J28" s="44"/>
      <c r="K28" s="44" t="s">
        <v>18</v>
      </c>
      <c r="L28" s="44"/>
      <c r="M28" s="44"/>
      <c r="N28" s="44" t="s">
        <v>10</v>
      </c>
      <c r="O28" s="59" t="s">
        <v>452</v>
      </c>
      <c r="P28" s="44"/>
      <c r="Q28" s="44"/>
      <c r="R28" s="44"/>
      <c r="S28" s="12"/>
      <c r="T28" s="1"/>
    </row>
    <row r="29" spans="1:20" ht="30.6" customHeight="1">
      <c r="A29" s="47" t="str">
        <f>'S3 Maquette'!B29</f>
        <v>Options de spécialisation 2</v>
      </c>
      <c r="B29" s="47" t="str">
        <f>'S3 Maquette'!C29</f>
        <v>UE</v>
      </c>
      <c r="C29" s="46">
        <f>'S3 Maquette'!F29</f>
        <v>0</v>
      </c>
      <c r="D29" s="56">
        <v>6</v>
      </c>
      <c r="E29" s="56" t="s">
        <v>381</v>
      </c>
      <c r="F29" s="56" t="s">
        <v>381</v>
      </c>
      <c r="G29" s="56" t="s">
        <v>381</v>
      </c>
      <c r="H29" s="56" t="s">
        <v>381</v>
      </c>
      <c r="I29" s="56" t="s">
        <v>381</v>
      </c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'S3 Maquette'!B30</f>
        <v>Droit administratif</v>
      </c>
      <c r="B30" s="47" t="str">
        <f>'S3 Maquette'!C30</f>
        <v>ECUE</v>
      </c>
      <c r="C30" s="46">
        <f>'S3 Maquette'!F30</f>
        <v>0</v>
      </c>
      <c r="D30" s="7">
        <v>3</v>
      </c>
      <c r="E30" s="7" t="s">
        <v>381</v>
      </c>
      <c r="F30" s="7" t="s">
        <v>381</v>
      </c>
      <c r="G30" s="44" t="s">
        <v>381</v>
      </c>
      <c r="H30" s="44" t="s">
        <v>381</v>
      </c>
      <c r="I30" s="44" t="s">
        <v>381</v>
      </c>
      <c r="J30" s="44"/>
      <c r="K30" s="44" t="s">
        <v>18</v>
      </c>
      <c r="L30" s="44"/>
      <c r="M30" s="44"/>
      <c r="N30" s="44" t="s">
        <v>10</v>
      </c>
      <c r="O30" s="44" t="s">
        <v>453</v>
      </c>
      <c r="P30" s="44"/>
      <c r="Q30" s="44"/>
      <c r="R30" s="44"/>
      <c r="S30" s="12"/>
      <c r="T30" s="1"/>
    </row>
    <row r="31" spans="1:20" ht="30.6" customHeight="1">
      <c r="A31" s="47" t="str">
        <f>'S3 Maquette'!B31</f>
        <v>Finances publiques</v>
      </c>
      <c r="B31" s="47" t="str">
        <f>'S3 Maquette'!C31</f>
        <v>ECUE</v>
      </c>
      <c r="C31" s="46">
        <f>'S3 Maquette'!F31</f>
        <v>0</v>
      </c>
      <c r="D31" s="7">
        <v>3</v>
      </c>
      <c r="E31" s="7" t="s">
        <v>381</v>
      </c>
      <c r="F31" s="7" t="s">
        <v>381</v>
      </c>
      <c r="G31" s="44" t="s">
        <v>381</v>
      </c>
      <c r="H31" s="44" t="s">
        <v>381</v>
      </c>
      <c r="I31" s="44" t="s">
        <v>381</v>
      </c>
      <c r="J31" s="44"/>
      <c r="K31" s="44" t="s">
        <v>18</v>
      </c>
      <c r="L31" s="44"/>
      <c r="M31" s="44"/>
      <c r="N31" s="44" t="s">
        <v>10</v>
      </c>
      <c r="O31" s="44" t="s">
        <v>453</v>
      </c>
      <c r="P31" s="44"/>
      <c r="Q31" s="44"/>
      <c r="R31" s="44"/>
      <c r="S31" s="12"/>
      <c r="T31" s="1"/>
    </row>
    <row r="32" spans="1:20" ht="30.6" customHeight="1">
      <c r="A32" s="47" t="str">
        <f>'S3 Maquette'!B32</f>
        <v>Options de spécialisation 3</v>
      </c>
      <c r="B32" s="47" t="str">
        <f>'S3 Maquette'!C32</f>
        <v>UE</v>
      </c>
      <c r="C32" s="46">
        <f>'S3 Maquette'!F32</f>
        <v>0</v>
      </c>
      <c r="D32" s="56">
        <v>6</v>
      </c>
      <c r="E32" s="56" t="s">
        <v>381</v>
      </c>
      <c r="F32" s="56" t="s">
        <v>381</v>
      </c>
      <c r="G32" s="56" t="s">
        <v>381</v>
      </c>
      <c r="H32" s="56" t="s">
        <v>381</v>
      </c>
      <c r="I32" s="56" t="s">
        <v>381</v>
      </c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Maquette'!B33</f>
        <v>Méthodologie pour les concours</v>
      </c>
      <c r="B33" s="47" t="str">
        <f>'S3 Maquette'!C33</f>
        <v>ECUE</v>
      </c>
      <c r="C33" s="46">
        <f>'S3 Maquette'!F33</f>
        <v>0</v>
      </c>
      <c r="D33" s="7">
        <v>4</v>
      </c>
      <c r="E33" s="7" t="s">
        <v>381</v>
      </c>
      <c r="F33" s="7" t="s">
        <v>381</v>
      </c>
      <c r="G33" s="44" t="s">
        <v>381</v>
      </c>
      <c r="H33" s="44" t="s">
        <v>381</v>
      </c>
      <c r="I33" s="44" t="s">
        <v>381</v>
      </c>
      <c r="J33" s="44"/>
      <c r="K33" s="57" t="s">
        <v>27</v>
      </c>
      <c r="L33" s="58">
        <v>0.5</v>
      </c>
      <c r="M33" s="57">
        <v>2</v>
      </c>
      <c r="N33" s="57" t="s">
        <v>10</v>
      </c>
      <c r="O33" s="59" t="s">
        <v>454</v>
      </c>
      <c r="P33" s="44"/>
      <c r="Q33" s="44"/>
      <c r="R33" s="44"/>
      <c r="S33" s="12"/>
      <c r="T33" s="1"/>
    </row>
    <row r="34" spans="1:20" ht="30.6" customHeight="1">
      <c r="A34" s="47" t="str">
        <f>'S3 Maquette'!B34</f>
        <v>Participation aux manifestations scientifiques des laboratoires</v>
      </c>
      <c r="B34" s="47" t="str">
        <f>'S3 Maquette'!C34</f>
        <v>ECUE</v>
      </c>
      <c r="C34" s="46">
        <f>'S3 Maquette'!F34</f>
        <v>0</v>
      </c>
      <c r="D34" s="7">
        <v>2</v>
      </c>
      <c r="E34" s="7" t="s">
        <v>381</v>
      </c>
      <c r="F34" s="7" t="s">
        <v>381</v>
      </c>
      <c r="G34" s="44" t="s">
        <v>381</v>
      </c>
      <c r="H34" s="44" t="s">
        <v>381</v>
      </c>
      <c r="I34" s="44" t="s">
        <v>381</v>
      </c>
      <c r="J34" s="44"/>
      <c r="K34" s="44" t="s">
        <v>18</v>
      </c>
      <c r="L34" s="44"/>
      <c r="M34" s="44"/>
      <c r="N34" s="44" t="s">
        <v>34</v>
      </c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Maquette'!B35</f>
        <v>Insertion professionnelle</v>
      </c>
      <c r="B35" s="47" t="str">
        <f>'S3 Maquette'!C35</f>
        <v>UE</v>
      </c>
      <c r="C35" s="46">
        <f>'S3 Maquette'!F35</f>
        <v>0</v>
      </c>
      <c r="D35" s="56">
        <v>3</v>
      </c>
      <c r="E35" s="56" t="s">
        <v>381</v>
      </c>
      <c r="F35" s="56" t="s">
        <v>381</v>
      </c>
      <c r="G35" s="56" t="s">
        <v>381</v>
      </c>
      <c r="H35" s="56" t="s">
        <v>381</v>
      </c>
      <c r="I35" s="56" t="s">
        <v>381</v>
      </c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 t="str">
        <f>'S3 Maquette'!B36</f>
        <v>Langue étrangère</v>
      </c>
      <c r="B36" s="47" t="str">
        <f>'S3 Maquette'!C36</f>
        <v>ECUE</v>
      </c>
      <c r="C36" s="46">
        <f>'S3 Maquette'!F36</f>
        <v>0</v>
      </c>
      <c r="D36" s="7">
        <v>1.5</v>
      </c>
      <c r="E36" s="7" t="s">
        <v>381</v>
      </c>
      <c r="F36" s="7" t="s">
        <v>381</v>
      </c>
      <c r="G36" s="44" t="s">
        <v>381</v>
      </c>
      <c r="H36" s="44" t="s">
        <v>381</v>
      </c>
      <c r="I36" s="44" t="s">
        <v>381</v>
      </c>
      <c r="J36" s="45"/>
      <c r="K36" s="45"/>
      <c r="L36" s="45"/>
      <c r="M36" s="45"/>
      <c r="N36" s="45"/>
      <c r="O36" s="45"/>
      <c r="P36" s="44"/>
      <c r="Q36" s="44"/>
      <c r="R36" s="44"/>
      <c r="S36" s="12"/>
      <c r="T36" s="1"/>
    </row>
    <row r="37" spans="1:20" ht="30.6" customHeight="1">
      <c r="A37" s="47" t="str">
        <f>'S3 Maquette'!B37</f>
        <v>Conférences métiers</v>
      </c>
      <c r="B37" s="47" t="str">
        <f>'S3 Maquette'!C37</f>
        <v>ECUE</v>
      </c>
      <c r="C37" s="46">
        <f>'S3 Maquette'!F37</f>
        <v>0</v>
      </c>
      <c r="D37" s="7">
        <v>1.5</v>
      </c>
      <c r="E37" s="7" t="s">
        <v>455</v>
      </c>
      <c r="F37" s="7" t="s">
        <v>381</v>
      </c>
      <c r="G37" s="44" t="s">
        <v>455</v>
      </c>
      <c r="H37" s="44" t="s">
        <v>381</v>
      </c>
      <c r="I37" s="57" t="s">
        <v>381</v>
      </c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89" priority="88">
      <formula>$C1="OPTION"</formula>
    </cfRule>
    <cfRule type="expression" dxfId="88" priority="87">
      <formula>$C1="BLOC"</formula>
    </cfRule>
    <cfRule type="expression" dxfId="87" priority="86">
      <formula>$C1="Parcours Pédagogique"</formula>
    </cfRule>
  </conditionalFormatting>
  <conditionalFormatting sqref="A19:I20">
    <cfRule type="expression" dxfId="86" priority="17">
      <formula>$C19="Modification MCC"</formula>
    </cfRule>
    <cfRule type="expression" dxfId="85" priority="18">
      <formula>$C19="Modification"</formula>
    </cfRule>
    <cfRule type="expression" dxfId="84" priority="19">
      <formula>$C19="Création"</formula>
    </cfRule>
    <cfRule type="expression" dxfId="83" priority="20">
      <formula>$C19="Fermeture"</formula>
    </cfRule>
  </conditionalFormatting>
  <conditionalFormatting sqref="A26:I26">
    <cfRule type="expression" dxfId="82" priority="13">
      <formula>$C26="Modification MCC"</formula>
    </cfRule>
    <cfRule type="expression" dxfId="81" priority="14">
      <formula>$C26="Modification"</formula>
    </cfRule>
    <cfRule type="expression" dxfId="80" priority="15">
      <formula>$C26="Création"</formula>
    </cfRule>
    <cfRule type="expression" dxfId="79" priority="16">
      <formula>$C26="Fermeture"</formula>
    </cfRule>
  </conditionalFormatting>
  <conditionalFormatting sqref="A29:I29">
    <cfRule type="expression" dxfId="78" priority="9">
      <formula>$C29="Modification MCC"</formula>
    </cfRule>
    <cfRule type="expression" dxfId="77" priority="10">
      <formula>$C29="Modification"</formula>
    </cfRule>
    <cfRule type="expression" dxfId="76" priority="11">
      <formula>$C29="Création"</formula>
    </cfRule>
    <cfRule type="expression" dxfId="75" priority="12">
      <formula>$C29="Fermeture"</formula>
    </cfRule>
  </conditionalFormatting>
  <conditionalFormatting sqref="A32:I32">
    <cfRule type="expression" dxfId="74" priority="5">
      <formula>$C32="Modification MCC"</formula>
    </cfRule>
    <cfRule type="expression" dxfId="73" priority="6">
      <formula>$C32="Modification"</formula>
    </cfRule>
    <cfRule type="expression" dxfId="72" priority="7">
      <formula>$C32="Création"</formula>
    </cfRule>
    <cfRule type="expression" dxfId="71" priority="8">
      <formula>$C32="Fermeture"</formula>
    </cfRule>
  </conditionalFormatting>
  <conditionalFormatting sqref="A35:I35">
    <cfRule type="expression" dxfId="70" priority="1">
      <formula>$C35="Modification MCC"</formula>
    </cfRule>
    <cfRule type="expression" dxfId="69" priority="2">
      <formula>$C35="Modification"</formula>
    </cfRule>
    <cfRule type="expression" dxfId="68" priority="3">
      <formula>$C35="Création"</formula>
    </cfRule>
    <cfRule type="expression" dxfId="67" priority="4">
      <formula>$C35="Fermeture"</formula>
    </cfRule>
  </conditionalFormatting>
  <conditionalFormatting sqref="A30:K31">
    <cfRule type="expression" dxfId="66" priority="46">
      <formula>$C30="Modification"</formula>
    </cfRule>
    <cfRule type="expression" dxfId="65" priority="48">
      <formula>$C30="Fermeture"</formula>
    </cfRule>
    <cfRule type="expression" dxfId="64" priority="47">
      <formula>$C30="Création"</formula>
    </cfRule>
    <cfRule type="expression" dxfId="63" priority="45">
      <formula>$C30="Modification MCC"</formula>
    </cfRule>
  </conditionalFormatting>
  <conditionalFormatting sqref="A24:N25">
    <cfRule type="expression" dxfId="62" priority="70">
      <formula>$C24="Création"</formula>
    </cfRule>
    <cfRule type="expression" dxfId="61" priority="69">
      <formula>$C24="Modification"</formula>
    </cfRule>
    <cfRule type="expression" dxfId="60" priority="68">
      <formula>$C24="Modification MCC"</formula>
    </cfRule>
    <cfRule type="expression" dxfId="59" priority="71">
      <formula>$C24="Fermeture"</formula>
    </cfRule>
  </conditionalFormatting>
  <conditionalFormatting sqref="A28:O28">
    <cfRule type="expression" dxfId="58" priority="62">
      <formula>$C28="Fermeture"</formula>
    </cfRule>
    <cfRule type="expression" dxfId="57" priority="61">
      <formula>$C28="Création"</formula>
    </cfRule>
    <cfRule type="expression" dxfId="56" priority="60">
      <formula>$C28="Modification"</formula>
    </cfRule>
    <cfRule type="expression" dxfId="55" priority="59">
      <formula>$C28="Modification MCC"</formula>
    </cfRule>
  </conditionalFormatting>
  <conditionalFormatting sqref="A36:O36">
    <cfRule type="expression" dxfId="54" priority="26">
      <formula>$C36="Modification MCC"</formula>
    </cfRule>
    <cfRule type="expression" dxfId="53" priority="27">
      <formula>$C36="Modification"</formula>
    </cfRule>
    <cfRule type="expression" dxfId="52" priority="28">
      <formula>$C36="Création"</formula>
    </cfRule>
    <cfRule type="expression" dxfId="51" priority="29">
      <formula>$C36="Fermeture"</formula>
    </cfRule>
  </conditionalFormatting>
  <conditionalFormatting sqref="A18:T18 J19:S20 A21:S23 O24:S25 J26:S26 A27:S27 P28:S28 J29:S29 L30:S31 J32:S32 L33:S33 A33:C34 O34:S34 J35:S35 P36:S36 A37:S300">
    <cfRule type="expression" dxfId="50" priority="98">
      <formula>$C18="Fermeture"</formula>
    </cfRule>
    <cfRule type="expression" dxfId="49" priority="97">
      <formula>$C18="Création"</formula>
    </cfRule>
    <cfRule type="expression" dxfId="48" priority="96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47" priority="94">
      <formula>$D1="Fermeture"</formula>
    </cfRule>
    <cfRule type="expression" dxfId="46" priority="93">
      <formula>$D1="Création"</formula>
    </cfRule>
    <cfRule type="expression" dxfId="45" priority="92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44" priority="91">
      <formula>$D1="Modification MCC"</formula>
    </cfRule>
  </conditionalFormatting>
  <conditionalFormatting sqref="D33:K33">
    <cfRule type="expression" dxfId="43" priority="43">
      <formula>$C33="Fermeture"</formula>
    </cfRule>
    <cfRule type="expression" dxfId="42" priority="42">
      <formula>$C33="Création"</formula>
    </cfRule>
    <cfRule type="expression" dxfId="41" priority="41">
      <formula>$C33="Modification"</formula>
    </cfRule>
    <cfRule type="expression" dxfId="40" priority="40">
      <formula>$C33="Modification MCC"</formula>
    </cfRule>
  </conditionalFormatting>
  <conditionalFormatting sqref="D34:N34">
    <cfRule type="expression" dxfId="39" priority="38">
      <formula>$C34="Fermeture"</formula>
    </cfRule>
    <cfRule type="expression" dxfId="38" priority="35">
      <formula>$C34="Modification MCC"</formula>
    </cfRule>
    <cfRule type="expression" dxfId="37" priority="36">
      <formula>$C34="Modification"</formula>
    </cfRule>
    <cfRule type="expression" dxfId="36" priority="37">
      <formula>$C34="Création"</formula>
    </cfRule>
  </conditionalFormatting>
  <conditionalFormatting sqref="J1:J999">
    <cfRule type="expression" dxfId="35" priority="22">
      <formula>$I1="NON"</formula>
    </cfRule>
  </conditionalFormatting>
  <conditionalFormatting sqref="J19:S20 A21:S23 O24:S25 J26:S26 A27:S27 P28:S28 J29:S29 L30:S31 J32:S32 L33:S33 O34:S34 J35:S35 P36:S36 A37:S300 A18:T18 A33:C34">
    <cfRule type="expression" dxfId="34" priority="95">
      <formula>$C18="Modification MCC"</formula>
    </cfRule>
  </conditionalFormatting>
  <conditionalFormatting sqref="L18:L25">
    <cfRule type="expression" dxfId="33" priority="66">
      <formula>$K18="CT (Contrôle terminal)"</formula>
    </cfRule>
  </conditionalFormatting>
  <conditionalFormatting sqref="L18:L300">
    <cfRule type="expression" dxfId="32" priority="25">
      <formula>$K18="CCI (CC Intégral)"</formula>
    </cfRule>
  </conditionalFormatting>
  <conditionalFormatting sqref="L36:L300">
    <cfRule type="expression" dxfId="31" priority="24">
      <formula>$K36="CT (Contrôle terminal)"</formula>
    </cfRule>
  </conditionalFormatting>
  <conditionalFormatting sqref="L26:M35">
    <cfRule type="expression" dxfId="30" priority="32">
      <formula>$K26="CT (Contrôle terminal)"</formula>
    </cfRule>
  </conditionalFormatting>
  <conditionalFormatting sqref="M1:M25">
    <cfRule type="expression" dxfId="29" priority="65">
      <formula>$K1="CT (Contrôle terminal)"</formula>
    </cfRule>
  </conditionalFormatting>
  <conditionalFormatting sqref="M36:M999">
    <cfRule type="expression" dxfId="28" priority="23">
      <formula>$K36="CT (Contrôle terminal)"</formula>
    </cfRule>
  </conditionalFormatting>
  <conditionalFormatting sqref="N1:O999">
    <cfRule type="expression" dxfId="27" priority="21">
      <formula>$K1="CCI (CC Intégral)"</formula>
    </cfRule>
  </conditionalFormatting>
  <conditionalFormatting sqref="P19:S300">
    <cfRule type="expression" dxfId="26" priority="84">
      <formula>$H$15="Session Unique"</formula>
    </cfRule>
  </conditionalFormatting>
  <conditionalFormatting sqref="Q1:R999">
    <cfRule type="expression" dxfId="25" priority="80">
      <formula>$P1="Autres"</formula>
    </cfRule>
  </conditionalFormatting>
  <conditionalFormatting sqref="S1:S999 T18">
    <cfRule type="expression" dxfId="24" priority="81">
      <formula>$P1="CT (Contrôle terminal)"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68F538B9-AAED-4225-ADAF-0A43A60F064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Quentin Megret</cp:lastModifiedBy>
  <cp:revision/>
  <dcterms:created xsi:type="dcterms:W3CDTF">2022-09-27T13:03:25Z</dcterms:created>
  <dcterms:modified xsi:type="dcterms:W3CDTF">2025-06-17T08:19:20Z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