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mcc/"/>
    </mc:Choice>
  </mc:AlternateContent>
  <xr:revisionPtr revIDLastSave="0" documentId="13_ncr:1_{639BC7C6-7D5F-324C-915B-55297ED246C8}" xr6:coauthVersionLast="47" xr6:coauthVersionMax="47" xr10:uidLastSave="{00000000-0000-0000-0000-000000000000}"/>
  <bookViews>
    <workbookView xWindow="20" yWindow="500" windowWidth="51200" windowHeight="26560" activeTab="8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1" l="1"/>
  <c r="A36" i="21"/>
  <c r="A36" i="18"/>
  <c r="B36" i="18"/>
  <c r="A41" i="19" l="1"/>
  <c r="B41" i="19"/>
  <c r="A42" i="19"/>
  <c r="B42" i="19"/>
  <c r="A43" i="19"/>
  <c r="B43" i="19"/>
  <c r="A44" i="19"/>
  <c r="B44" i="19"/>
  <c r="A45" i="19"/>
  <c r="B45" i="19"/>
  <c r="A36" i="19"/>
  <c r="B36" i="19"/>
  <c r="C19" i="18" l="1"/>
  <c r="B19" i="18"/>
  <c r="A19" i="18"/>
  <c r="K18" i="17" l="1"/>
  <c r="H18" i="17"/>
  <c r="C306" i="18" l="1"/>
  <c r="B306" i="18"/>
  <c r="A306" i="18"/>
  <c r="C305" i="18"/>
  <c r="B305" i="18"/>
  <c r="A305" i="18"/>
  <c r="C304" i="18"/>
  <c r="B304" i="18"/>
  <c r="A304" i="18"/>
  <c r="C303" i="18"/>
  <c r="B303" i="18"/>
  <c r="A303" i="18"/>
  <c r="C302" i="18"/>
  <c r="B302" i="18"/>
  <c r="A302" i="18"/>
  <c r="C301" i="18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39" i="18"/>
  <c r="B39" i="18"/>
  <c r="A39" i="18"/>
  <c r="C38" i="18"/>
  <c r="B38" i="18"/>
  <c r="A38" i="18"/>
  <c r="C37" i="18"/>
  <c r="B37" i="18"/>
  <c r="A37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5" i="19"/>
  <c r="B305" i="19"/>
  <c r="A305" i="19"/>
  <c r="C304" i="19"/>
  <c r="B304" i="19"/>
  <c r="A304" i="19"/>
  <c r="C303" i="19"/>
  <c r="B303" i="19"/>
  <c r="A303" i="19"/>
  <c r="C302" i="19"/>
  <c r="B302" i="19"/>
  <c r="A302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<sst xmlns="http://schemas.openxmlformats.org/spreadsheetml/2006/main" count="1352" uniqueCount="366">
  <si>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</si>
  <si>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</si>
  <si>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</si>
  <si>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</si>
  <si>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</si>
  <si>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</si>
  <si>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</si>
  <si>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</si>
  <si>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</si>
  <si>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</si>
  <si>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</si>
  <si>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</si>
  <si>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</si>
  <si>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</si>
  <si>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</si>
  <si>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</si>
  <si>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</si>
  <si>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</si>
  <si>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</si>
  <si>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</si>
  <si>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</si>
  <si>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</si>
  <si>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</si>
  <si>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</si>
  <si>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</si>
  <si>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</si>
  <si>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</si>
  <si>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</si>
  <si>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</si>
  <si>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</si>
  <si>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</si>
  <si>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</si>
  <si>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</si>
  <si>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</si>
  <si>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</si>
  <si>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</si>
  <si>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</si>
  <si>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</si>
  <si>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</si>
  <si>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</si>
  <si>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</si>
  <si>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</si>
  <si>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</si>
  <si>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</si>
  <si>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</si>
  <si>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</si>
  <si>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</si>
  <si>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</si>
  <si>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</si>
  <si>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</si>
  <si>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</si>
  <si>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</si>
  <si>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</si>
  <si>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</si>
  <si>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</si>
  <si>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</si>
  <si>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</si>
  <si>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</si>
  <si>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</si>
  <si>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</si>
  <si>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</si>
  <si>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</si>
  <si>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</si>
  <si>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</si>
  <si>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</si>
  <si>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</si>
  <si>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</si>
  <si>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</si>
  <si>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</si>
  <si>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</si>
  <si>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</si>
  <si>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</si>
  <si>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</si>
  <si>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</si>
  <si>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</si>
  <si>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</si>
  <si>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</si>
  <si>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</si>
  <si>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</si>
  <si>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</si>
  <si>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</si>
  <si>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</si>
  <si>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</si>
  <si>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</si>
  <si>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</si>
  <si>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</si>
  <si>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</si>
  <si>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</si>
  <si>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</si>
  <si>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</si>
  <si>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</si>
  <si>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</si>
  <si>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</si>
  <si>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</si>
  <si>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</si>
  <si>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</si>
  <si>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</si>
  <si>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</si>
  <si>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</si>
  <si>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</si>
  <si>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</si>
  <si>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</si>
  <si>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</si>
  <si>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</si>
  <si>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</si>
  <si>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</si>
  <si>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</si>
  <si>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</si>
  <si>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</si>
  <si>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</si>
  <si>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</si>
  <si>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</si>
  <si>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</si>
  <si>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</si>
  <si>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</si>
  <si>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</si>
  <si>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</si>
  <si>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</si>
  <si>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</si>
  <si>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</si>
  <si>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</si>
  <si>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</si>
  <si>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</si>
  <si>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</si>
  <si>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</si>
  <si>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</si>
  <si>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</si>
  <si>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</si>
  <si>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</si>
  <si>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</si>
  <si>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</si>
  <si>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</si>
  <si>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</si>
  <si>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</si>
  <si>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</si>
  <si>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</si>
  <si>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</si>
  <si>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</si>
  <si>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</si>
  <si>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</si>
  <si>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</si>
  <si>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</si>
  <si>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</si>
  <si>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</si>
  <si>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</si>
  <si>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</si>
  <si>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</si>
  <si>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</si>
  <si>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</si>
  <si>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</si>
  <si>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</si>
  <si>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</si>
  <si>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</si>
  <si>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</si>
  <si>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</si>
  <si>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</si>
  <si>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</si>
  <si>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</si>
  <si>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</si>
  <si>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</si>
  <si>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</si>
  <si>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</si>
  <si>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</si>
  <si>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</si>
  <si>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</si>
  <si>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</si>
  <si>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</si>
  <si>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</si>
  <si>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</si>
  <si>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</si>
  <si>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</si>
  <si>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</si>
  <si>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</si>
  <si>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</si>
  <si>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</si>
  <si>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</si>
  <si>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</si>
  <si>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</si>
  <si>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</si>
  <si>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</si>
  <si>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</si>
  <si>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</si>
  <si>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</si>
  <si>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</si>
  <si>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</si>
  <si>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</si>
  <si>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</si>
  <si>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</si>
  <si>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</si>
  <si>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</si>
  <si>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</si>
  <si>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</si>
  <si>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</si>
  <si>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</si>
  <si>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</si>
  <si>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</si>
  <si>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</si>
  <si>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</si>
  <si>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</si>
  <si>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</si>
  <si>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</si>
  <si>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</si>
  <si>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</si>
  <si>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</si>
  <si>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Au sein de chaque UE, compensation entre ECUE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</si>
  <si>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</si>
  <si>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</si>
  <si>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</si>
  <si>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</si>
  <si>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</si>
  <si>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</si>
  <si>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</si>
  <si>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</si>
  <si>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</si>
  <si>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</si>
  <si>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</si>
  <si>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</si>
  <si>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</si>
  <si>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</si>
  <si>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</si>
  <si>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</si>
  <si>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</si>
  <si>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</si>
  <si>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</si>
  <si>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</si>
  <si>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</si>
  <si>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</si>
  <si>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</si>
  <si>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</si>
  <si>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</si>
  <si>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</si>
  <si>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</si>
  <si>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</si>
  <si>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</si>
  <si>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</si>
  <si>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</si>
  <si>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</si>
  <si>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</si>
  <si>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</si>
  <si>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</si>
  <si>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</si>
  <si>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</si>
  <si>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Théorie 1</t>
  </si>
  <si>
    <t>1.1</t>
  </si>
  <si>
    <t>Théorie sociologique 3</t>
  </si>
  <si>
    <t>Socio (45) + double licence socio-éco (45)</t>
  </si>
  <si>
    <t>1.2</t>
  </si>
  <si>
    <t>Lectures de textes 3</t>
  </si>
  <si>
    <t>Méthodologie 1</t>
  </si>
  <si>
    <t>2.1</t>
  </si>
  <si>
    <t>Méthodologie quantitative 1</t>
  </si>
  <si>
    <t>2.2</t>
  </si>
  <si>
    <t>Méthodologie qualitative 1</t>
  </si>
  <si>
    <t>Sociologie spécialisée 1</t>
  </si>
  <si>
    <t>3.1</t>
  </si>
  <si>
    <t>Sociologie de l'éducation</t>
  </si>
  <si>
    <t>3.2</t>
  </si>
  <si>
    <t>Sociologie de l'action publique</t>
  </si>
  <si>
    <t>Insertion professionnelle 1</t>
  </si>
  <si>
    <t>4.1</t>
  </si>
  <si>
    <t>Préparation au stage</t>
  </si>
  <si>
    <t>Socio (45)</t>
  </si>
  <si>
    <t>4.2</t>
  </si>
  <si>
    <t>Découverte des métiers de la sociologie</t>
  </si>
  <si>
    <t>4.3</t>
  </si>
  <si>
    <t>Ecritures numériques</t>
  </si>
  <si>
    <t>UE Ressources humaines 1</t>
  </si>
  <si>
    <t>Management des ressources humaines (ILEERH5)</t>
  </si>
  <si>
    <t>ELMI</t>
  </si>
  <si>
    <t>UE de pré-professionnalisation L@UCA (Max 1)</t>
  </si>
  <si>
    <t>Management de projet</t>
  </si>
  <si>
    <t>L@UCA</t>
  </si>
  <si>
    <t>Communication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</si>
  <si>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</si>
  <si>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</si>
  <si>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</si>
  <si>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</si>
  <si>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</si>
  <si>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</si>
  <si>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</si>
  <si>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</si>
  <si>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</si>
  <si>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</si>
  <si>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</si>
  <si>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</si>
  <si>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</si>
  <si>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</si>
  <si>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</si>
  <si>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</si>
  <si>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</si>
  <si>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</si>
  <si>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</si>
  <si>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</si>
  <si>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</si>
  <si>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</si>
  <si>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</si>
  <si>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</si>
  <si>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</si>
  <si>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</si>
  <si>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 heures</t>
  </si>
  <si>
    <t>Autres</t>
  </si>
  <si>
    <t xml:space="preserve">épreuve informatique </t>
  </si>
  <si>
    <t>dossier</t>
  </si>
  <si>
    <t>NON</t>
  </si>
  <si>
    <t>selon modalités Licence Eco-Gestion</t>
  </si>
  <si>
    <t>selon modalités L@UCA</t>
  </si>
  <si>
    <t>Ecrit</t>
  </si>
  <si>
    <t>2H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</si>
  <si>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</si>
  <si>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</si>
  <si>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</si>
  <si>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</si>
  <si>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</si>
  <si>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Théorie 2</t>
  </si>
  <si>
    <t>Théorie sociologique 4</t>
  </si>
  <si>
    <t>Lectures de textes 4</t>
  </si>
  <si>
    <t>Méthodologie 2</t>
  </si>
  <si>
    <t>Méthodologie quantitative 2</t>
  </si>
  <si>
    <t>Méthodologie qualitative 2</t>
  </si>
  <si>
    <t>Sociologie spécialisée 2</t>
  </si>
  <si>
    <t>Sociologie de l'innovation</t>
  </si>
  <si>
    <t>Sociologie du travail</t>
  </si>
  <si>
    <t>Insertion professionnelle 2</t>
  </si>
  <si>
    <t>Stage</t>
  </si>
  <si>
    <t>UE Ressources humaines 2</t>
  </si>
  <si>
    <t>Gestion prévisionnelle des emplois et des compétences (ILEEGP6)</t>
  </si>
  <si>
    <t>Epreuve informatique</t>
  </si>
  <si>
    <t>Dossier</t>
  </si>
  <si>
    <t>Rapport/mémoire</t>
  </si>
  <si>
    <t xml:space="preserve">2H </t>
  </si>
  <si>
    <t xml:space="preserve">Droit administratif et social </t>
  </si>
  <si>
    <t>Capacité d'acceuil limitee à 7 ét.</t>
  </si>
  <si>
    <t>3H</t>
  </si>
  <si>
    <t>ECRIT</t>
  </si>
  <si>
    <t>ORAL</t>
  </si>
  <si>
    <r>
      <t xml:space="preserve">En-dessous de 7/20 aux UE suivantes : Théorie 1, Méthodologie 1, Théorie 2 et Méthodologie 2, </t>
    </r>
    <r>
      <rPr>
        <sz val="11"/>
        <color rgb="FFFF0000"/>
        <rFont val="Calibri (Corps)"/>
      </rPr>
      <t>les semestres ni l'année ne sont pas validés.</t>
    </r>
  </si>
  <si>
    <t>nombre de redoublements autorisés : 1 redoublement en L3, au delà sur décision du jury.</t>
  </si>
  <si>
    <r>
      <t xml:space="preserve">Compensation entre UE sauf avec l'UE compétences transversales </t>
    </r>
    <r>
      <rPr>
        <sz val="11"/>
        <color rgb="FFFF0000"/>
        <rFont val="Calibri (Corps)"/>
      </rPr>
      <t xml:space="preserve">c'est à dire la moyenne des 4 UE sans les CT dans chaque semestre doit etre égale ou supérieure à 10 pour la validation du semestre. </t>
    </r>
  </si>
  <si>
    <t>Les semestres sont validés aussi  à condition que les UE : Théorie 1, Méthodologie 1, Théorie 2 et Méthodologie 2 aient une note supérieure ou égale à 7.</t>
  </si>
  <si>
    <r>
      <t xml:space="preserve">Compensation entre semestres. </t>
    </r>
    <r>
      <rPr>
        <sz val="11"/>
        <color rgb="FFFF0000"/>
        <rFont val="Calibri (Corps)"/>
      </rPr>
      <t>Cependant la moyenne des 4 UE sans les CT dans chaque semestre doit etre égale ou supérieure à 10 pour la validation de l'année</t>
    </r>
  </si>
  <si>
    <t>l'année est validée aussi  à condition que les UE : Théorie 1, Méthodologie 1, Théorie 2 et Méthodologie 2 aient une note supérieure ou égale à 7.</t>
  </si>
  <si>
    <t>CHOIX UE Insertion Professionnelle 1 ou UE Prepa concours 2D</t>
  </si>
  <si>
    <t>PREPARATION AU CAPES SES 2</t>
  </si>
  <si>
    <t>ECRIT 1 SES</t>
  </si>
  <si>
    <t>ECRIT 2 SES</t>
  </si>
  <si>
    <t>4.4</t>
  </si>
  <si>
    <t>Oral 2 : Le metier de professeur</t>
  </si>
  <si>
    <t>INSPE</t>
  </si>
  <si>
    <t>Oral 2 : le metier de professeur 2D - SES</t>
  </si>
  <si>
    <t>Pas d'évaluation sur cette Ecue. Seule l'Ecue des TD sera évaluée.</t>
  </si>
  <si>
    <t>2 + Stage obligatoire</t>
  </si>
  <si>
    <t>10 mn</t>
  </si>
  <si>
    <t>Sur demande de l'étudiant, en cas de non validation de l'UE, possibilité d'organiser un oral de seconde chance. Cette note remplacera celle de la 1ère session .</t>
  </si>
  <si>
    <t xml:space="preserve">STAGE de 4 1/2 journées obligatoires. Une absence de stage entraine un Zéro à l'Ecue. Le coefficient correspond à 1/4 des coefficients de l'UE Prépa concours 2D pour chaque discipline. </t>
  </si>
  <si>
    <t>CX UE Insertion Professionnelle 2 ou UE Prepa concours 2D</t>
  </si>
  <si>
    <t>4.1.2</t>
  </si>
  <si>
    <t>4.1.3</t>
  </si>
  <si>
    <t>4.2.1</t>
  </si>
  <si>
    <t>4.2.2</t>
  </si>
  <si>
    <t>UE Preparation concours 2D niveau 3 - SES</t>
  </si>
  <si>
    <t>ORAL 1 preparation concours</t>
  </si>
  <si>
    <t>4.2.3</t>
  </si>
  <si>
    <t>4.2.4</t>
  </si>
  <si>
    <t>10 minutes</t>
  </si>
  <si>
    <t>Sur demande de l'étudiant, en cas de non validation de l'UE, possibilité d'organiser un oral de seconde chance. Cette note remplacera celle de la 1ère session.</t>
  </si>
  <si>
    <t>Le coefficient correspond à 1/4 des coefficients de l'UE Prépa concours 2D pour chaque discipline.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</si>
</sst>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 (Corps)"/>
    </font>
    <font>
      <b/>
      <sz val="15"/>
      <color rgb="FF2E333D"/>
      <name val="Helvetica Neue"/>
      <family val="2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2E333D"/>
      <name val="Helvetica Neue"/>
      <family val="2"/>
    </font>
    <font>
      <b/>
      <sz val="12"/>
      <color rgb="FF2E333D"/>
      <name val="Calibri"/>
      <family val="2"/>
      <scheme val="minor"/>
    </font>
    <font>
      <b/>
      <sz val="15"/>
      <color rgb="FFFF0000"/>
      <name val="Helvetica Neue"/>
      <family val="2"/>
    </font>
    <font>
      <b/>
      <sz val="1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left" vertical="center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10" fillId="10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10" borderId="0" xfId="0" applyFont="1" applyFill="1"/>
    <xf numFmtId="0" fontId="10" fillId="10" borderId="0" xfId="0" applyFont="1" applyFill="1"/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0" fontId="1" fillId="10" borderId="1" xfId="0" applyFont="1" applyFill="1" applyBorder="1" applyAlignment="1" applyProtection="1">
      <alignment horizontal="left" vertical="center" wrapText="1"/>
      <protection locked="0"/>
    </xf>
    <xf numFmtId="164" fontId="1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Protection="1">
      <protection locked="0"/>
    </xf>
    <xf numFmtId="0" fontId="8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1" fillId="0" borderId="0" xfId="0" applyFont="1"/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 applyProtection="1">
      <alignment horizontal="center" wrapText="1"/>
      <protection locked="0"/>
    </xf>
    <xf numFmtId="164" fontId="17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0" fillId="10" borderId="0" xfId="0" applyFill="1" applyProtection="1">
      <protection locked="0"/>
    </xf>
    <xf numFmtId="0" fontId="4" fillId="10" borderId="1" xfId="0" applyFont="1" applyFill="1" applyBorder="1" applyAlignment="1" applyProtection="1">
      <alignment horizontal="center" wrapText="1"/>
      <protection locked="0"/>
    </xf>
    <xf numFmtId="0" fontId="4" fillId="10" borderId="14" xfId="0" applyFont="1" applyFill="1" applyBorder="1" applyAlignment="1" applyProtection="1">
      <alignment horizontal="center" wrapText="1"/>
      <protection locked="0"/>
    </xf>
    <xf numFmtId="0" fontId="0" fillId="10" borderId="14" xfId="0" applyFill="1" applyBorder="1" applyAlignment="1" applyProtection="1">
      <alignment horizontal="center" vertical="center" wrapText="1"/>
      <protection locked="0"/>
    </xf>
    <xf numFmtId="0" fontId="0" fillId="10" borderId="14" xfId="0" applyFill="1" applyBorder="1" applyAlignment="1" applyProtection="1">
      <alignment horizontal="center" wrapText="1"/>
      <protection locked="0"/>
    </xf>
    <xf numFmtId="0" fontId="0" fillId="10" borderId="14" xfId="0" applyFill="1" applyBorder="1" applyAlignment="1" applyProtection="1">
      <alignment wrapText="1"/>
      <protection locked="0"/>
    </xf>
    <xf numFmtId="0" fontId="18" fillId="10" borderId="0" xfId="0" applyFont="1" applyFill="1"/>
    <xf numFmtId="0" fontId="1" fillId="10" borderId="1" xfId="0" applyFont="1" applyFill="1" applyBorder="1" applyAlignment="1" applyProtection="1">
      <alignment wrapText="1"/>
      <protection locked="0"/>
    </xf>
    <xf numFmtId="164" fontId="1" fillId="10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 applyProtection="1">
      <alignment horizontal="center" vertical="center"/>
      <protection locked="0"/>
    </xf>
    <xf numFmtId="164" fontId="17" fillId="10" borderId="1" xfId="0" applyNumberFormat="1" applyFont="1" applyFill="1" applyBorder="1" applyAlignment="1">
      <alignment horizontal="center" vertical="center" wrapText="1"/>
    </xf>
    <xf numFmtId="0" fontId="17" fillId="10" borderId="0" xfId="0" applyFont="1" applyFill="1" applyAlignment="1" applyProtection="1">
      <alignment wrapText="1"/>
      <protection locked="0"/>
    </xf>
    <xf numFmtId="0" fontId="17" fillId="10" borderId="1" xfId="0" applyFont="1" applyFill="1" applyBorder="1" applyAlignment="1" applyProtection="1">
      <alignment horizontal="left" vertical="top" wrapText="1"/>
      <protection locked="0"/>
    </xf>
    <xf numFmtId="0" fontId="17" fillId="10" borderId="1" xfId="0" applyFont="1" applyFill="1" applyBorder="1" applyAlignment="1" applyProtection="1">
      <alignment wrapText="1"/>
      <protection locked="0"/>
    </xf>
    <xf numFmtId="0" fontId="1" fillId="10" borderId="0" xfId="0" applyFont="1" applyFill="1" applyBorder="1" applyAlignment="1" applyProtection="1">
      <alignment horizontal="center" vertical="center"/>
      <protection locked="0"/>
    </xf>
    <xf numFmtId="0" fontId="1" fillId="10" borderId="1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20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1" fillId="0" borderId="1" xfId="0" applyFont="1" applyBorder="1"/>
    <xf numFmtId="0" fontId="1" fillId="10" borderId="1" xfId="0" applyFont="1" applyFill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271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3320312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3320312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25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33203125" defaultRowHeight="15" x14ac:dyDescent="0.2"/>
  <sheetData>
    <row r="1" spans="1:16" x14ac:dyDescent="0.2">
      <c r="A1" s="108" t="s">
        <v>183</v>
      </c>
      <c r="B1" s="108"/>
      <c r="C1" s="108"/>
      <c r="D1" s="108"/>
      <c r="E1" s="108"/>
      <c r="F1" s="108"/>
      <c r="O1" s="107" t="s">
        <v>184</v>
      </c>
      <c r="P1" s="107"/>
    </row>
    <row r="2" spans="1:16" x14ac:dyDescent="0.2">
      <c r="A2" s="108"/>
      <c r="B2" s="108"/>
      <c r="C2" s="108"/>
      <c r="D2" s="108"/>
      <c r="E2" s="108"/>
      <c r="F2" s="108"/>
      <c r="O2" s="107"/>
      <c r="P2" s="107"/>
    </row>
    <row r="3" spans="1:16" x14ac:dyDescent="0.2">
      <c r="A3" s="107" t="s">
        <v>185</v>
      </c>
      <c r="B3" s="107"/>
      <c r="C3" s="107"/>
      <c r="D3" s="107" t="s">
        <v>186</v>
      </c>
      <c r="E3" s="107"/>
      <c r="F3" s="107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168</v>
      </c>
      <c r="B5" s="10">
        <f>SUM('S5 Maquette'!J19:J305)</f>
        <v>188</v>
      </c>
      <c r="C5" s="10">
        <f>SUM('S5 Maquette'!K19:K305)</f>
        <v>0</v>
      </c>
      <c r="D5" s="10">
        <f>SUM(P4:P291)</f>
        <v>168</v>
      </c>
      <c r="E5" s="10">
        <f>SUM('S6 Maquette'!J19:J305)</f>
        <v>152</v>
      </c>
      <c r="F5" s="10">
        <f>SUM('S6 Maquette'!K19:K305)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107" t="s">
        <v>189</v>
      </c>
      <c r="B6" s="107"/>
      <c r="C6" s="107"/>
      <c r="D6" s="107" t="s">
        <v>189</v>
      </c>
      <c r="E6" s="107"/>
      <c r="F6" s="107"/>
      <c r="O6" s="10">
        <f>'S5 Maquette'!I21*1.5</f>
        <v>0</v>
      </c>
      <c r="P6" s="10">
        <f>'S6 Maquette'!I21*1.5</f>
        <v>0</v>
      </c>
    </row>
    <row r="7" spans="1:16" x14ac:dyDescent="0.2">
      <c r="A7" s="107">
        <f>SUM(A5,B5,C5)</f>
        <v>356</v>
      </c>
      <c r="B7" s="107"/>
      <c r="C7" s="107"/>
      <c r="D7" s="107">
        <f>SUM(D5,E5,F5)</f>
        <v>320</v>
      </c>
      <c r="E7" s="107"/>
      <c r="F7" s="107"/>
      <c r="O7" s="10">
        <f>'S5 Maquette'!I22*1.5</f>
        <v>0</v>
      </c>
      <c r="P7" s="10">
        <f>'S6 Maquette'!I22*1.5</f>
        <v>0</v>
      </c>
    </row>
    <row r="8" spans="1:16" x14ac:dyDescent="0.2">
      <c r="A8" s="107" t="s">
        <v>189</v>
      </c>
      <c r="B8" s="107"/>
      <c r="C8" s="107"/>
      <c r="D8" s="107"/>
      <c r="E8" s="107"/>
      <c r="F8" s="107"/>
      <c r="O8" s="10">
        <f>'S5 Maquette'!I23*1.5</f>
        <v>0</v>
      </c>
      <c r="P8" s="10">
        <f>'S6 Maquette'!I23*1.5</f>
        <v>0</v>
      </c>
    </row>
    <row r="9" spans="1:16" x14ac:dyDescent="0.2">
      <c r="A9" s="107"/>
      <c r="B9" s="107"/>
      <c r="C9" s="107"/>
      <c r="D9" s="107"/>
      <c r="E9" s="107"/>
      <c r="F9" s="107"/>
      <c r="O9" s="10">
        <f>'S5 Maquette'!I24*1.5</f>
        <v>0</v>
      </c>
      <c r="P9" s="10">
        <f>'S6 Maquette'!I24*1.5</f>
        <v>0</v>
      </c>
    </row>
    <row r="10" spans="1:16" x14ac:dyDescent="0.2">
      <c r="A10" s="107">
        <f>SUM(A7,D7)</f>
        <v>676</v>
      </c>
      <c r="B10" s="107"/>
      <c r="C10" s="107"/>
      <c r="D10" s="107"/>
      <c r="E10" s="107"/>
      <c r="F10" s="107"/>
      <c r="O10" s="10">
        <f>'S5 Maquette'!I25*1.5</f>
        <v>0</v>
      </c>
      <c r="P10" s="10">
        <f>'S6 Maquette'!I25*1.5</f>
        <v>0</v>
      </c>
    </row>
    <row r="11" spans="1:16" x14ac:dyDescent="0.2">
      <c r="A11" s="107"/>
      <c r="B11" s="107"/>
      <c r="C11" s="107"/>
      <c r="D11" s="107"/>
      <c r="E11" s="107"/>
      <c r="F11" s="107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36</v>
      </c>
      <c r="P13" s="10">
        <f>'S6 Maquette'!I28*1.5</f>
        <v>36</v>
      </c>
    </row>
    <row r="14" spans="1:16" x14ac:dyDescent="0.2">
      <c r="A14" s="109" t="s">
        <v>190</v>
      </c>
      <c r="B14" s="109"/>
      <c r="C14" s="109"/>
      <c r="D14" s="109"/>
      <c r="E14" s="109"/>
      <c r="F14" s="109"/>
      <c r="H14" s="110" t="s">
        <v>191</v>
      </c>
      <c r="I14" s="110"/>
      <c r="J14" s="110"/>
      <c r="K14" s="110"/>
      <c r="L14" s="110"/>
      <c r="M14" s="110"/>
      <c r="O14" s="10">
        <f>'S5 Maquette'!I29*1.5</f>
        <v>0</v>
      </c>
      <c r="P14" s="10">
        <f>'S6 Maquette'!I29*1.5</f>
        <v>0</v>
      </c>
    </row>
    <row r="15" spans="1:16" x14ac:dyDescent="0.2">
      <c r="A15" s="109"/>
      <c r="B15" s="109"/>
      <c r="C15" s="109"/>
      <c r="D15" s="109"/>
      <c r="E15" s="109"/>
      <c r="F15" s="109"/>
      <c r="H15" s="110"/>
      <c r="I15" s="110"/>
      <c r="J15" s="110"/>
      <c r="K15" s="110"/>
      <c r="L15" s="110"/>
      <c r="M15" s="110"/>
      <c r="O15" s="10">
        <f>'S5 Maquette'!I30*1.5</f>
        <v>0</v>
      </c>
      <c r="P15" s="10">
        <f>'S6 Maquette'!I30*1.5</f>
        <v>0</v>
      </c>
    </row>
    <row r="16" spans="1:16" x14ac:dyDescent="0.2">
      <c r="A16" s="107" t="s">
        <v>185</v>
      </c>
      <c r="B16" s="107"/>
      <c r="C16" s="107"/>
      <c r="D16" s="111" t="s">
        <v>186</v>
      </c>
      <c r="E16" s="112"/>
      <c r="F16" s="113"/>
      <c r="H16" s="107" t="s">
        <v>185</v>
      </c>
      <c r="I16" s="107"/>
      <c r="J16" s="107"/>
      <c r="K16" s="107" t="s">
        <v>186</v>
      </c>
      <c r="L16" s="107"/>
      <c r="M16" s="107"/>
      <c r="O16" s="10">
        <f>'S5 Maquette'!I31*1.5</f>
        <v>0</v>
      </c>
      <c r="P16" s="10">
        <f>'S6 Maquette'!I31*1.5</f>
        <v>0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 x14ac:dyDescent="0.2">
      <c r="A18" s="10">
        <f t="shared" ref="A18:F18" si="0">A5-H18</f>
        <v>93</v>
      </c>
      <c r="B18" s="10">
        <f t="shared" si="0"/>
        <v>132</v>
      </c>
      <c r="C18" s="10">
        <f t="shared" si="0"/>
        <v>0</v>
      </c>
      <c r="D18" s="10">
        <f t="shared" si="0"/>
        <v>108</v>
      </c>
      <c r="E18" s="10">
        <f t="shared" si="0"/>
        <v>152</v>
      </c>
      <c r="F18" s="10">
        <f t="shared" ca="1" si="0"/>
        <v>0</v>
      </c>
      <c r="H18" s="10">
        <f>SUMIF('S5 Maquette'!M19:M305,"Portée",'S5 Maquette'!I19:I305)*1.5</f>
        <v>75</v>
      </c>
      <c r="I18" s="10">
        <f>SUMIF('S5 Maquette'!M19:M305,"Portée",'S5 Maquette'!J19:J305)</f>
        <v>56</v>
      </c>
      <c r="J18" s="10">
        <f>SUMIF('S5 Maquette'!M19:M305,"Portée",'S5 Maquette'!K19:K305)</f>
        <v>0</v>
      </c>
      <c r="K18" s="10">
        <f>SUMIF('S6 Maquette'!M19:M305,"Portée",'S6 Maquette'!I19:I305)*1.5</f>
        <v>60</v>
      </c>
      <c r="L18" s="10">
        <f>SUMIF('S6 Maquette'!M19:M305,"Portée",'S6 Maquette'!J19:J305)</f>
        <v>0</v>
      </c>
      <c r="M18" s="10">
        <f ca="1">SUMIF('S6 Maquette'!M9:M305,"Portée",'S6 Maquette'!K19:K305)</f>
        <v>0</v>
      </c>
      <c r="O18" s="10">
        <f>'S5 Maquette'!I33*1.5</f>
        <v>0</v>
      </c>
      <c r="P18" s="10">
        <f>'S6 Maquette'!I33*1.5</f>
        <v>0</v>
      </c>
    </row>
    <row r="19" spans="1:16" x14ac:dyDescent="0.2">
      <c r="A19" s="107" t="s">
        <v>189</v>
      </c>
      <c r="B19" s="107"/>
      <c r="C19" s="107"/>
      <c r="D19" s="107" t="s">
        <v>189</v>
      </c>
      <c r="E19" s="107"/>
      <c r="F19" s="107"/>
      <c r="O19" s="10">
        <f>'S5 Maquette'!I34*1.5</f>
        <v>36</v>
      </c>
      <c r="P19" s="10">
        <f>'S6 Maquette'!I34*1.5</f>
        <v>36</v>
      </c>
    </row>
    <row r="20" spans="1:16" x14ac:dyDescent="0.2">
      <c r="A20" s="107">
        <f>SUM(A18,B18,C18)</f>
        <v>225</v>
      </c>
      <c r="B20" s="107"/>
      <c r="C20" s="107"/>
      <c r="D20" s="107">
        <f ca="1">SUM(D18,E18,F18)</f>
        <v>260</v>
      </c>
      <c r="E20" s="107"/>
      <c r="F20" s="107"/>
      <c r="O20" s="10">
        <f>'S5 Maquette'!I35*1.5</f>
        <v>36</v>
      </c>
      <c r="P20" s="10">
        <f>'S6 Maquette'!I35*1.5</f>
        <v>36</v>
      </c>
    </row>
    <row r="21" spans="1:16" x14ac:dyDescent="0.2">
      <c r="A21" s="107" t="s">
        <v>189</v>
      </c>
      <c r="B21" s="107"/>
      <c r="C21" s="107"/>
      <c r="D21" s="107"/>
      <c r="E21" s="107"/>
      <c r="F21" s="107"/>
      <c r="O21" s="10">
        <f>'S5 Maquette'!I37*1.5</f>
        <v>0</v>
      </c>
      <c r="P21" s="10">
        <f>'S6 Maquette'!I37*1.5</f>
        <v>0</v>
      </c>
    </row>
    <row r="22" spans="1:16" ht="30" customHeight="1" x14ac:dyDescent="0.2">
      <c r="A22" s="107">
        <f ca="1">SUM(A20,D20)</f>
        <v>485</v>
      </c>
      <c r="B22" s="107"/>
      <c r="C22" s="107"/>
      <c r="D22" s="107"/>
      <c r="E22" s="107"/>
      <c r="F22" s="107"/>
      <c r="O22" s="10">
        <f>'S5 Maquette'!I38*1.5</f>
        <v>0</v>
      </c>
      <c r="P22" s="10">
        <f>'S6 Maquette'!I38*1.5</f>
        <v>0</v>
      </c>
    </row>
    <row r="23" spans="1:16" x14ac:dyDescent="0.2">
      <c r="O23" s="10">
        <f>'S5 Maquette'!I39*1.5</f>
        <v>0</v>
      </c>
      <c r="P23" s="10">
        <f>'S6 Maquette'!I39*1.5</f>
        <v>0</v>
      </c>
    </row>
    <row r="24" spans="1:16" x14ac:dyDescent="0.2">
      <c r="O24" s="10">
        <f>'S5 Maquette'!I40*1.5</f>
        <v>0</v>
      </c>
      <c r="P24" s="10">
        <f>'S6 Maquette'!I40*1.5</f>
        <v>0</v>
      </c>
    </row>
    <row r="25" spans="1:16" x14ac:dyDescent="0.2">
      <c r="O25" s="10">
        <f>'S5 Maquette'!I41*1.5</f>
        <v>0</v>
      </c>
      <c r="P25" s="10">
        <f>'S6 Maquette'!I45*1.5</f>
        <v>0</v>
      </c>
    </row>
    <row r="26" spans="1:16" x14ac:dyDescent="0.2">
      <c r="O26" s="10">
        <f>'S5 Maquette'!I46*1.5</f>
        <v>0</v>
      </c>
      <c r="P26" s="10">
        <f>'S6 Maquette'!I46*1.5</f>
        <v>30</v>
      </c>
    </row>
    <row r="27" spans="1:16" x14ac:dyDescent="0.2">
      <c r="O27" s="10">
        <f>'S5 Maquette'!I47*1.5</f>
        <v>30</v>
      </c>
      <c r="P27" s="10">
        <f>'S6 Maquette'!I47*1.5</f>
        <v>30</v>
      </c>
    </row>
    <row r="28" spans="1:16" x14ac:dyDescent="0.2">
      <c r="O28" s="10">
        <f>'S5 Maquette'!I48*1.5</f>
        <v>0</v>
      </c>
      <c r="P28" s="10">
        <f>'S6 Maquette'!I48*1.5</f>
        <v>0</v>
      </c>
    </row>
    <row r="29" spans="1:16" x14ac:dyDescent="0.2">
      <c r="O29" s="10">
        <f>'S5 Maquette'!I49*1.5</f>
        <v>0</v>
      </c>
      <c r="P29" s="10">
        <f>'S6 Maquette'!I49*1.5</f>
        <v>0</v>
      </c>
    </row>
    <row r="30" spans="1:16" x14ac:dyDescent="0.2">
      <c r="O30" s="10">
        <f>'S5 Maquette'!I50*1.5</f>
        <v>30</v>
      </c>
      <c r="P30" s="10">
        <f>'S6 Maquette'!I50*1.5</f>
        <v>0</v>
      </c>
    </row>
    <row r="31" spans="1:16" x14ac:dyDescent="0.2">
      <c r="O31" s="10">
        <f>'S5 Maquette'!I51*1.5</f>
        <v>0</v>
      </c>
      <c r="P31" s="10">
        <f>'S6 Maquette'!I51*1.5</f>
        <v>0</v>
      </c>
    </row>
    <row r="32" spans="1:16" x14ac:dyDescent="0.2">
      <c r="O32" s="10">
        <f>'S5 Maquette'!I52*1.5</f>
        <v>0</v>
      </c>
      <c r="P32" s="10">
        <f>'S6 Maquette'!I52*1.5</f>
        <v>0</v>
      </c>
    </row>
    <row r="33" spans="15:16" x14ac:dyDescent="0.2">
      <c r="O33" s="10">
        <f>'S5 Maquette'!I53*1.5</f>
        <v>0</v>
      </c>
      <c r="P33" s="10">
        <f>'S6 Maquette'!I53*1.5</f>
        <v>0</v>
      </c>
    </row>
    <row r="34" spans="15:16" x14ac:dyDescent="0.2">
      <c r="O34" s="10">
        <f>'S5 Maquette'!I54*1.5</f>
        <v>0</v>
      </c>
      <c r="P34" s="10">
        <f>'S6 Maquette'!I54*1.5</f>
        <v>0</v>
      </c>
    </row>
    <row r="35" spans="15:16" x14ac:dyDescent="0.2">
      <c r="O35" s="10">
        <f>'S5 Maquette'!I55*1.5</f>
        <v>0</v>
      </c>
      <c r="P35" s="10">
        <f>'S6 Maquette'!I55*1.5</f>
        <v>0</v>
      </c>
    </row>
    <row r="36" spans="15:16" x14ac:dyDescent="0.2">
      <c r="O36" s="10">
        <f>'S5 Maquette'!I56*1.5</f>
        <v>0</v>
      </c>
      <c r="P36" s="10">
        <f>'S6 Maquette'!I56*1.5</f>
        <v>0</v>
      </c>
    </row>
    <row r="37" spans="15:16" x14ac:dyDescent="0.2">
      <c r="O37" s="10">
        <f>'S5 Maquette'!I57*1.5</f>
        <v>0</v>
      </c>
      <c r="P37" s="10">
        <f>'S6 Maquette'!I57*1.5</f>
        <v>0</v>
      </c>
    </row>
    <row r="38" spans="15:16" x14ac:dyDescent="0.2">
      <c r="O38" s="10">
        <f>'S5 Maquette'!I58*1.5</f>
        <v>0</v>
      </c>
      <c r="P38" s="10">
        <f>'S6 Maquette'!I58*1.5</f>
        <v>0</v>
      </c>
    </row>
    <row r="39" spans="15:16" x14ac:dyDescent="0.2">
      <c r="O39" s="10">
        <f>'S5 Maquette'!I59*1.5</f>
        <v>0</v>
      </c>
      <c r="P39" s="10">
        <f>'S6 Maquette'!I59*1.5</f>
        <v>0</v>
      </c>
    </row>
    <row r="40" spans="15:16" x14ac:dyDescent="0.2">
      <c r="O40" s="10">
        <f>'S5 Maquette'!I60*1.5</f>
        <v>0</v>
      </c>
      <c r="P40" s="10">
        <f>'S6 Maquette'!I60*1.5</f>
        <v>0</v>
      </c>
    </row>
    <row r="41" spans="15:16" x14ac:dyDescent="0.2">
      <c r="O41" s="10">
        <f>'S5 Maquette'!I61*1.5</f>
        <v>0</v>
      </c>
      <c r="P41" s="10">
        <f>'S6 Maquette'!I61*1.5</f>
        <v>0</v>
      </c>
    </row>
    <row r="42" spans="15:16" x14ac:dyDescent="0.2">
      <c r="O42" s="10">
        <f>'S5 Maquette'!I62*1.5</f>
        <v>0</v>
      </c>
      <c r="P42" s="10">
        <f>'S6 Maquette'!I62*1.5</f>
        <v>0</v>
      </c>
    </row>
    <row r="43" spans="15:16" x14ac:dyDescent="0.2">
      <c r="O43" s="10">
        <f>'S5 Maquette'!I63*1.5</f>
        <v>0</v>
      </c>
      <c r="P43" s="10">
        <f>'S6 Maquette'!I63*1.5</f>
        <v>0</v>
      </c>
    </row>
    <row r="44" spans="15:16" x14ac:dyDescent="0.2">
      <c r="O44" s="10">
        <f>'S5 Maquette'!I64*1.5</f>
        <v>0</v>
      </c>
      <c r="P44" s="10">
        <f>'S6 Maquette'!I64*1.5</f>
        <v>0</v>
      </c>
    </row>
    <row r="45" spans="15:16" x14ac:dyDescent="0.2">
      <c r="O45" s="10">
        <f>'S5 Maquette'!I65*1.5</f>
        <v>0</v>
      </c>
      <c r="P45" s="10">
        <f>'S6 Maquette'!I65*1.5</f>
        <v>0</v>
      </c>
    </row>
    <row r="46" spans="15:16" x14ac:dyDescent="0.2">
      <c r="O46" s="10">
        <f>'S5 Maquette'!I66*1.5</f>
        <v>0</v>
      </c>
      <c r="P46" s="10">
        <f>'S6 Maquette'!I66*1.5</f>
        <v>0</v>
      </c>
    </row>
    <row r="47" spans="15:16" x14ac:dyDescent="0.2">
      <c r="O47" s="10">
        <f>'S5 Maquette'!I67*1.5</f>
        <v>0</v>
      </c>
      <c r="P47" s="10">
        <f>'S6 Maquette'!I67*1.5</f>
        <v>0</v>
      </c>
    </row>
    <row r="48" spans="15:16" x14ac:dyDescent="0.2">
      <c r="O48" s="10">
        <f>'S5 Maquette'!I68*1.5</f>
        <v>0</v>
      </c>
      <c r="P48" s="10">
        <f>'S6 Maquette'!I68*1.5</f>
        <v>0</v>
      </c>
    </row>
    <row r="49" spans="15:16" x14ac:dyDescent="0.2">
      <c r="O49" s="10">
        <f>'S5 Maquette'!I69*1.5</f>
        <v>0</v>
      </c>
      <c r="P49" s="10">
        <f>'S6 Maquette'!I69*1.5</f>
        <v>0</v>
      </c>
    </row>
    <row r="50" spans="15:16" x14ac:dyDescent="0.2">
      <c r="O50" s="10">
        <f>'S5 Maquette'!I70*1.5</f>
        <v>0</v>
      </c>
      <c r="P50" s="10">
        <f>'S6 Maquette'!I70*1.5</f>
        <v>0</v>
      </c>
    </row>
    <row r="51" spans="15:16" x14ac:dyDescent="0.2">
      <c r="O51" s="10">
        <f>'S5 Maquette'!I71*1.5</f>
        <v>0</v>
      </c>
      <c r="P51" s="10">
        <f>'S6 Maquette'!I71*1.5</f>
        <v>0</v>
      </c>
    </row>
    <row r="52" spans="15:16" x14ac:dyDescent="0.2">
      <c r="O52" s="10">
        <f>'S5 Maquette'!I72*1.5</f>
        <v>0</v>
      </c>
      <c r="P52" s="10">
        <f>'S6 Maquette'!I72*1.5</f>
        <v>0</v>
      </c>
    </row>
    <row r="53" spans="15:16" x14ac:dyDescent="0.2">
      <c r="O53" s="10">
        <f>'S5 Maquette'!I73*1.5</f>
        <v>0</v>
      </c>
      <c r="P53" s="10">
        <f>'S6 Maquette'!I73*1.5</f>
        <v>0</v>
      </c>
    </row>
    <row r="54" spans="15:16" x14ac:dyDescent="0.2">
      <c r="O54" s="10">
        <f>'S5 Maquette'!I74*1.5</f>
        <v>0</v>
      </c>
      <c r="P54" s="10">
        <f>'S6 Maquette'!I74*1.5</f>
        <v>0</v>
      </c>
    </row>
    <row r="55" spans="15:16" x14ac:dyDescent="0.2">
      <c r="O55" s="10">
        <f>'S5 Maquette'!I75*1.5</f>
        <v>0</v>
      </c>
      <c r="P55" s="10">
        <f>'S6 Maquette'!I75*1.5</f>
        <v>0</v>
      </c>
    </row>
    <row r="56" spans="15:16" x14ac:dyDescent="0.2">
      <c r="O56" s="10">
        <f>'S5 Maquette'!I76*1.5</f>
        <v>0</v>
      </c>
      <c r="P56" s="10">
        <f>'S6 Maquette'!I76*1.5</f>
        <v>0</v>
      </c>
    </row>
    <row r="57" spans="15:16" x14ac:dyDescent="0.2">
      <c r="O57" s="10">
        <f>'S5 Maquette'!I77*1.5</f>
        <v>0</v>
      </c>
      <c r="P57" s="10">
        <f>'S6 Maquette'!I77*1.5</f>
        <v>0</v>
      </c>
    </row>
    <row r="58" spans="15:16" x14ac:dyDescent="0.2">
      <c r="O58" s="10">
        <f>'S5 Maquette'!I78*1.5</f>
        <v>0</v>
      </c>
      <c r="P58" s="10">
        <f>'S6 Maquette'!I78*1.5</f>
        <v>0</v>
      </c>
    </row>
    <row r="59" spans="15:16" x14ac:dyDescent="0.2">
      <c r="O59" s="10">
        <f>'S5 Maquette'!I79*1.5</f>
        <v>0</v>
      </c>
      <c r="P59" s="10">
        <f>'S6 Maquette'!I79*1.5</f>
        <v>0</v>
      </c>
    </row>
    <row r="60" spans="15:16" x14ac:dyDescent="0.2">
      <c r="O60" s="10">
        <f>'S5 Maquette'!I80*1.5</f>
        <v>0</v>
      </c>
      <c r="P60" s="10">
        <f>'S6 Maquette'!I80*1.5</f>
        <v>0</v>
      </c>
    </row>
    <row r="61" spans="15:16" x14ac:dyDescent="0.2">
      <c r="O61" s="10">
        <f>'S5 Maquette'!I81*1.5</f>
        <v>0</v>
      </c>
      <c r="P61" s="10">
        <f>'S6 Maquette'!I81*1.5</f>
        <v>0</v>
      </c>
    </row>
    <row r="62" spans="15:16" x14ac:dyDescent="0.2">
      <c r="O62" s="10">
        <f>'S5 Maquette'!I82*1.5</f>
        <v>0</v>
      </c>
      <c r="P62" s="10">
        <f>'S6 Maquette'!I82*1.5</f>
        <v>0</v>
      </c>
    </row>
    <row r="63" spans="15:16" x14ac:dyDescent="0.2">
      <c r="O63" s="10">
        <f>'S5 Maquette'!I83*1.5</f>
        <v>0</v>
      </c>
      <c r="P63" s="10">
        <f>'S6 Maquette'!I83*1.5</f>
        <v>0</v>
      </c>
    </row>
    <row r="64" spans="15:16" x14ac:dyDescent="0.2">
      <c r="O64" s="10">
        <f>'S5 Maquette'!I84*1.5</f>
        <v>0</v>
      </c>
      <c r="P64" s="10">
        <f>'S6 Maquette'!I84*1.5</f>
        <v>0</v>
      </c>
    </row>
    <row r="65" spans="15:16" x14ac:dyDescent="0.2">
      <c r="O65" s="10">
        <f>'S5 Maquette'!I85*1.5</f>
        <v>0</v>
      </c>
      <c r="P65" s="10">
        <f>'S6 Maquette'!I85*1.5</f>
        <v>0</v>
      </c>
    </row>
    <row r="66" spans="15:16" x14ac:dyDescent="0.2">
      <c r="O66" s="10">
        <f>'S5 Maquette'!I86*1.5</f>
        <v>0</v>
      </c>
      <c r="P66" s="10">
        <f>'S6 Maquette'!I86*1.5</f>
        <v>0</v>
      </c>
    </row>
    <row r="67" spans="15:16" x14ac:dyDescent="0.2">
      <c r="O67" s="10">
        <f>'S5 Maquette'!I87*1.5</f>
        <v>0</v>
      </c>
      <c r="P67" s="10">
        <f>'S6 Maquette'!I87*1.5</f>
        <v>0</v>
      </c>
    </row>
    <row r="68" spans="15:16" x14ac:dyDescent="0.2">
      <c r="O68" s="10">
        <f>'S5 Maquette'!I88*1.5</f>
        <v>0</v>
      </c>
      <c r="P68" s="10">
        <f>'S6 Maquette'!I88*1.5</f>
        <v>0</v>
      </c>
    </row>
    <row r="69" spans="15:16" x14ac:dyDescent="0.2">
      <c r="O69" s="10">
        <f>'S5 Maquette'!I89*1.5</f>
        <v>0</v>
      </c>
      <c r="P69" s="10">
        <f>'S6 Maquette'!I89*1.5</f>
        <v>0</v>
      </c>
    </row>
    <row r="70" spans="15:16" x14ac:dyDescent="0.2">
      <c r="O70" s="10">
        <f>'S5 Maquette'!I90*1.5</f>
        <v>0</v>
      </c>
      <c r="P70" s="10">
        <f>'S6 Maquette'!I90*1.5</f>
        <v>0</v>
      </c>
    </row>
    <row r="71" spans="15:16" x14ac:dyDescent="0.2">
      <c r="O71" s="10">
        <f>'S5 Maquette'!I91*1.5</f>
        <v>0</v>
      </c>
      <c r="P71" s="10">
        <f>'S6 Maquette'!I91*1.5</f>
        <v>0</v>
      </c>
    </row>
    <row r="72" spans="15:16" x14ac:dyDescent="0.2">
      <c r="O72" s="10">
        <f>'S5 Maquette'!I92*1.5</f>
        <v>0</v>
      </c>
      <c r="P72" s="10">
        <f>'S6 Maquette'!I92*1.5</f>
        <v>0</v>
      </c>
    </row>
    <row r="73" spans="15:16" x14ac:dyDescent="0.2">
      <c r="O73" s="10">
        <f>'S5 Maquette'!I93*1.5</f>
        <v>0</v>
      </c>
      <c r="P73" s="10">
        <f>'S6 Maquette'!I93*1.5</f>
        <v>0</v>
      </c>
    </row>
    <row r="74" spans="15:16" x14ac:dyDescent="0.2">
      <c r="O74" s="10">
        <f>'S5 Maquette'!I94*1.5</f>
        <v>0</v>
      </c>
      <c r="P74" s="10">
        <f>'S6 Maquette'!I94*1.5</f>
        <v>0</v>
      </c>
    </row>
    <row r="75" spans="15:16" x14ac:dyDescent="0.2">
      <c r="O75" s="10">
        <f>'S5 Maquette'!I95*1.5</f>
        <v>0</v>
      </c>
      <c r="P75" s="10">
        <f>'S6 Maquette'!I95*1.5</f>
        <v>0</v>
      </c>
    </row>
    <row r="76" spans="15:16" x14ac:dyDescent="0.2">
      <c r="O76" s="10">
        <f>'S5 Maquette'!I96*1.5</f>
        <v>0</v>
      </c>
      <c r="P76" s="10">
        <f>'S6 Maquette'!I96*1.5</f>
        <v>0</v>
      </c>
    </row>
    <row r="77" spans="15:16" x14ac:dyDescent="0.2">
      <c r="O77" s="10">
        <f>'S5 Maquette'!I97*1.5</f>
        <v>0</v>
      </c>
      <c r="P77" s="10">
        <f>'S6 Maquette'!I97*1.5</f>
        <v>0</v>
      </c>
    </row>
    <row r="78" spans="15:16" x14ac:dyDescent="0.2">
      <c r="O78" s="10">
        <f>'S5 Maquette'!I98*1.5</f>
        <v>0</v>
      </c>
      <c r="P78" s="10">
        <f>'S6 Maquette'!I98*1.5</f>
        <v>0</v>
      </c>
    </row>
    <row r="79" spans="15:16" x14ac:dyDescent="0.2">
      <c r="O79" s="10">
        <f>'S5 Maquette'!I99*1.5</f>
        <v>0</v>
      </c>
      <c r="P79" s="10">
        <f>'S6 Maquette'!I99*1.5</f>
        <v>0</v>
      </c>
    </row>
    <row r="80" spans="15:16" x14ac:dyDescent="0.2">
      <c r="O80" s="10">
        <f>'S5 Maquette'!I100*1.5</f>
        <v>0</v>
      </c>
      <c r="P80" s="10">
        <f>'S6 Maquette'!I100*1.5</f>
        <v>0</v>
      </c>
    </row>
    <row r="81" spans="15:16" x14ac:dyDescent="0.2">
      <c r="O81" s="10">
        <f>'S5 Maquette'!I101*1.5</f>
        <v>0</v>
      </c>
      <c r="P81" s="10">
        <f>'S6 Maquette'!I101*1.5</f>
        <v>0</v>
      </c>
    </row>
    <row r="82" spans="15:16" x14ac:dyDescent="0.2">
      <c r="O82" s="10">
        <f>'S5 Maquette'!I102*1.5</f>
        <v>0</v>
      </c>
      <c r="P82" s="10">
        <f>'S6 Maquette'!I102*1.5</f>
        <v>0</v>
      </c>
    </row>
    <row r="83" spans="15:16" x14ac:dyDescent="0.2">
      <c r="O83" s="10">
        <f>'S5 Maquette'!I103*1.5</f>
        <v>0</v>
      </c>
      <c r="P83" s="10">
        <f>'S6 Maquette'!I103*1.5</f>
        <v>0</v>
      </c>
    </row>
    <row r="84" spans="15:16" x14ac:dyDescent="0.2">
      <c r="O84" s="10">
        <f>'S5 Maquette'!I104*1.5</f>
        <v>0</v>
      </c>
      <c r="P84" s="10">
        <f>'S6 Maquette'!I104*1.5</f>
        <v>0</v>
      </c>
    </row>
    <row r="85" spans="15:16" x14ac:dyDescent="0.2">
      <c r="O85" s="10">
        <f>'S5 Maquette'!I105*1.5</f>
        <v>0</v>
      </c>
      <c r="P85" s="10">
        <f>'S6 Maquette'!I105*1.5</f>
        <v>0</v>
      </c>
    </row>
    <row r="86" spans="15:16" x14ac:dyDescent="0.2">
      <c r="O86" s="10">
        <f>'S5 Maquette'!I106*1.5</f>
        <v>0</v>
      </c>
      <c r="P86" s="10">
        <f>'S6 Maquette'!I106*1.5</f>
        <v>0</v>
      </c>
    </row>
    <row r="87" spans="15:16" x14ac:dyDescent="0.2">
      <c r="O87" s="10">
        <f>'S5 Maquette'!I107*1.5</f>
        <v>0</v>
      </c>
      <c r="P87" s="10">
        <f>'S6 Maquette'!I107*1.5</f>
        <v>0</v>
      </c>
    </row>
    <row r="88" spans="15:16" x14ac:dyDescent="0.2">
      <c r="O88" s="10">
        <f>'S5 Maquette'!I108*1.5</f>
        <v>0</v>
      </c>
      <c r="P88" s="10">
        <f>'S6 Maquette'!I108*1.5</f>
        <v>0</v>
      </c>
    </row>
    <row r="89" spans="15:16" x14ac:dyDescent="0.2">
      <c r="O89" s="10">
        <f>'S5 Maquette'!I109*1.5</f>
        <v>0</v>
      </c>
      <c r="P89" s="10">
        <f>'S6 Maquette'!I109*1.5</f>
        <v>0</v>
      </c>
    </row>
    <row r="90" spans="15:16" x14ac:dyDescent="0.2">
      <c r="O90" s="10">
        <f>'S5 Maquette'!I110*1.5</f>
        <v>0</v>
      </c>
      <c r="P90" s="10">
        <f>'S6 Maquette'!I110*1.5</f>
        <v>0</v>
      </c>
    </row>
    <row r="91" spans="15:16" x14ac:dyDescent="0.2">
      <c r="O91" s="10">
        <f>'S5 Maquette'!I111*1.5</f>
        <v>0</v>
      </c>
      <c r="P91" s="10">
        <f>'S6 Maquette'!I111*1.5</f>
        <v>0</v>
      </c>
    </row>
    <row r="92" spans="15:16" x14ac:dyDescent="0.2">
      <c r="O92" s="10">
        <f>'S5 Maquette'!I112*1.5</f>
        <v>0</v>
      </c>
      <c r="P92" s="10">
        <f>'S6 Maquette'!I112*1.5</f>
        <v>0</v>
      </c>
    </row>
    <row r="93" spans="15:16" x14ac:dyDescent="0.2">
      <c r="O93" s="10">
        <f>'S5 Maquette'!I113*1.5</f>
        <v>0</v>
      </c>
      <c r="P93" s="10">
        <f>'S6 Maquette'!I113*1.5</f>
        <v>0</v>
      </c>
    </row>
    <row r="94" spans="15:16" x14ac:dyDescent="0.2">
      <c r="O94" s="10">
        <f>'S5 Maquette'!I114*1.5</f>
        <v>0</v>
      </c>
      <c r="P94" s="10">
        <f>'S6 Maquette'!I114*1.5</f>
        <v>0</v>
      </c>
    </row>
    <row r="95" spans="15:16" x14ac:dyDescent="0.2">
      <c r="O95" s="10">
        <f>'S5 Maquette'!I115*1.5</f>
        <v>0</v>
      </c>
      <c r="P95" s="10">
        <f>'S6 Maquette'!I115*1.5</f>
        <v>0</v>
      </c>
    </row>
    <row r="96" spans="15:16" x14ac:dyDescent="0.2">
      <c r="O96" s="10">
        <f>'S5 Maquette'!I116*1.5</f>
        <v>0</v>
      </c>
      <c r="P96" s="10">
        <f>'S6 Maquette'!I116*1.5</f>
        <v>0</v>
      </c>
    </row>
    <row r="97" spans="15:16" x14ac:dyDescent="0.2">
      <c r="O97" s="10">
        <f>'S5 Maquette'!I117*1.5</f>
        <v>0</v>
      </c>
      <c r="P97" s="10">
        <f>'S6 Maquette'!I117*1.5</f>
        <v>0</v>
      </c>
    </row>
    <row r="98" spans="15:16" x14ac:dyDescent="0.2">
      <c r="O98" s="10">
        <f>'S5 Maquette'!I118*1.5</f>
        <v>0</v>
      </c>
      <c r="P98" s="10">
        <f>'S6 Maquette'!I118*1.5</f>
        <v>0</v>
      </c>
    </row>
    <row r="99" spans="15:16" x14ac:dyDescent="0.2">
      <c r="O99" s="10">
        <f>'S5 Maquette'!I119*1.5</f>
        <v>0</v>
      </c>
      <c r="P99" s="10">
        <f>'S6 Maquette'!I119*1.5</f>
        <v>0</v>
      </c>
    </row>
    <row r="100" spans="15:16" x14ac:dyDescent="0.2">
      <c r="O100" s="10">
        <f>'S5 Maquette'!I120*1.5</f>
        <v>0</v>
      </c>
      <c r="P100" s="10">
        <f>'S6 Maquette'!I120*1.5</f>
        <v>0</v>
      </c>
    </row>
    <row r="101" spans="15:16" x14ac:dyDescent="0.2">
      <c r="O101" s="10">
        <f>'S5 Maquette'!I121*1.5</f>
        <v>0</v>
      </c>
      <c r="P101" s="10">
        <f>'S6 Maquette'!I121*1.5</f>
        <v>0</v>
      </c>
    </row>
    <row r="102" spans="15:16" x14ac:dyDescent="0.2">
      <c r="O102" s="10">
        <f>'S5 Maquette'!I122*1.5</f>
        <v>0</v>
      </c>
      <c r="P102" s="10">
        <f>'S6 Maquette'!I122*1.5</f>
        <v>0</v>
      </c>
    </row>
    <row r="103" spans="15:16" x14ac:dyDescent="0.2">
      <c r="O103" s="10">
        <f>'S5 Maquette'!I123*1.5</f>
        <v>0</v>
      </c>
      <c r="P103" s="10">
        <f>'S6 Maquette'!I123*1.5</f>
        <v>0</v>
      </c>
    </row>
    <row r="104" spans="15:16" x14ac:dyDescent="0.2">
      <c r="O104" s="10">
        <f>'S5 Maquette'!I124*1.5</f>
        <v>0</v>
      </c>
      <c r="P104" s="10">
        <f>'S6 Maquette'!I124*1.5</f>
        <v>0</v>
      </c>
    </row>
    <row r="105" spans="15:16" x14ac:dyDescent="0.2">
      <c r="O105" s="10">
        <f>'S5 Maquette'!I125*1.5</f>
        <v>0</v>
      </c>
      <c r="P105" s="10">
        <f>'S6 Maquette'!I125*1.5</f>
        <v>0</v>
      </c>
    </row>
    <row r="106" spans="15:16" x14ac:dyDescent="0.2">
      <c r="O106" s="10">
        <f>'S5 Maquette'!I126*1.5</f>
        <v>0</v>
      </c>
      <c r="P106" s="10">
        <f>'S6 Maquette'!I126*1.5</f>
        <v>0</v>
      </c>
    </row>
    <row r="107" spans="15:16" x14ac:dyDescent="0.2">
      <c r="O107" s="10">
        <f>'S5 Maquette'!I127*1.5</f>
        <v>0</v>
      </c>
      <c r="P107" s="10">
        <f>'S6 Maquette'!I127*1.5</f>
        <v>0</v>
      </c>
    </row>
    <row r="108" spans="15:16" x14ac:dyDescent="0.2">
      <c r="O108" s="10">
        <f>'S5 Maquette'!I128*1.5</f>
        <v>0</v>
      </c>
      <c r="P108" s="10">
        <f>'S6 Maquette'!I128*1.5</f>
        <v>0</v>
      </c>
    </row>
    <row r="109" spans="15:16" x14ac:dyDescent="0.2">
      <c r="O109" s="10">
        <f>'S5 Maquette'!I129*1.5</f>
        <v>0</v>
      </c>
      <c r="P109" s="10">
        <f>'S6 Maquette'!I129*1.5</f>
        <v>0</v>
      </c>
    </row>
    <row r="110" spans="15:16" x14ac:dyDescent="0.2">
      <c r="O110" s="10">
        <f>'S5 Maquette'!I130*1.5</f>
        <v>0</v>
      </c>
      <c r="P110" s="10">
        <f>'S6 Maquette'!I130*1.5</f>
        <v>0</v>
      </c>
    </row>
    <row r="111" spans="15:16" x14ac:dyDescent="0.2">
      <c r="O111" s="10">
        <f>'S5 Maquette'!I131*1.5</f>
        <v>0</v>
      </c>
      <c r="P111" s="10">
        <f>'S6 Maquette'!I131*1.5</f>
        <v>0</v>
      </c>
    </row>
    <row r="112" spans="15:16" x14ac:dyDescent="0.2">
      <c r="O112" s="10">
        <f>'S5 Maquette'!I132*1.5</f>
        <v>0</v>
      </c>
      <c r="P112" s="10">
        <f>'S6 Maquette'!I132*1.5</f>
        <v>0</v>
      </c>
    </row>
    <row r="113" spans="15:16" x14ac:dyDescent="0.2">
      <c r="O113" s="10">
        <f>'S5 Maquette'!I133*1.5</f>
        <v>0</v>
      </c>
      <c r="P113" s="10">
        <f>'S6 Maquette'!I133*1.5</f>
        <v>0</v>
      </c>
    </row>
    <row r="114" spans="15:16" x14ac:dyDescent="0.2">
      <c r="O114" s="10">
        <f>'S5 Maquette'!I134*1.5</f>
        <v>0</v>
      </c>
      <c r="P114" s="10">
        <f>'S6 Maquette'!I134*1.5</f>
        <v>0</v>
      </c>
    </row>
    <row r="115" spans="15:16" x14ac:dyDescent="0.2">
      <c r="O115" s="10">
        <f>'S5 Maquette'!I135*1.5</f>
        <v>0</v>
      </c>
      <c r="P115" s="10">
        <f>'S6 Maquette'!I135*1.5</f>
        <v>0</v>
      </c>
    </row>
    <row r="116" spans="15:16" x14ac:dyDescent="0.2">
      <c r="O116" s="10">
        <f>'S5 Maquette'!I136*1.5</f>
        <v>0</v>
      </c>
      <c r="P116" s="10">
        <f>'S6 Maquette'!I136*1.5</f>
        <v>0</v>
      </c>
    </row>
    <row r="117" spans="15:16" x14ac:dyDescent="0.2">
      <c r="O117" s="10">
        <f>'S5 Maquette'!I137*1.5</f>
        <v>0</v>
      </c>
      <c r="P117" s="10">
        <f>'S6 Maquette'!I137*1.5</f>
        <v>0</v>
      </c>
    </row>
    <row r="118" spans="15:16" x14ac:dyDescent="0.2">
      <c r="O118" s="10">
        <f>'S5 Maquette'!I138*1.5</f>
        <v>0</v>
      </c>
      <c r="P118" s="10">
        <f>'S6 Maquette'!I138*1.5</f>
        <v>0</v>
      </c>
    </row>
    <row r="119" spans="15:16" x14ac:dyDescent="0.2">
      <c r="O119" s="10">
        <f>'S5 Maquette'!I139*1.5</f>
        <v>0</v>
      </c>
      <c r="P119" s="10">
        <f>'S6 Maquette'!I139*1.5</f>
        <v>0</v>
      </c>
    </row>
    <row r="120" spans="15:16" x14ac:dyDescent="0.2">
      <c r="O120" s="10">
        <f>'S5 Maquette'!I140*1.5</f>
        <v>0</v>
      </c>
      <c r="P120" s="10">
        <f>'S6 Maquette'!I140*1.5</f>
        <v>0</v>
      </c>
    </row>
    <row r="121" spans="15:16" x14ac:dyDescent="0.2">
      <c r="O121" s="10">
        <f>'S5 Maquette'!I141*1.5</f>
        <v>0</v>
      </c>
      <c r="P121" s="10">
        <f>'S6 Maquette'!I141*1.5</f>
        <v>0</v>
      </c>
    </row>
    <row r="122" spans="15:16" x14ac:dyDescent="0.2">
      <c r="O122" s="10">
        <f>'S5 Maquette'!I142*1.5</f>
        <v>0</v>
      </c>
      <c r="P122" s="10">
        <f>'S6 Maquette'!I142*1.5</f>
        <v>0</v>
      </c>
    </row>
    <row r="123" spans="15:16" x14ac:dyDescent="0.2">
      <c r="O123" s="10">
        <f>'S5 Maquette'!I143*1.5</f>
        <v>0</v>
      </c>
      <c r="P123" s="10">
        <f>'S6 Maquette'!I143*1.5</f>
        <v>0</v>
      </c>
    </row>
    <row r="124" spans="15:16" x14ac:dyDescent="0.2">
      <c r="O124" s="10">
        <f>'S5 Maquette'!I144*1.5</f>
        <v>0</v>
      </c>
      <c r="P124" s="10">
        <f>'S6 Maquette'!I144*1.5</f>
        <v>0</v>
      </c>
    </row>
    <row r="125" spans="15:16" x14ac:dyDescent="0.2">
      <c r="O125" s="10">
        <f>'S5 Maquette'!I145*1.5</f>
        <v>0</v>
      </c>
      <c r="P125" s="10">
        <f>'S6 Maquette'!I145*1.5</f>
        <v>0</v>
      </c>
    </row>
    <row r="126" spans="15:16" x14ac:dyDescent="0.2">
      <c r="O126" s="10">
        <f>'S5 Maquette'!I146*1.5</f>
        <v>0</v>
      </c>
      <c r="P126" s="10">
        <f>'S6 Maquette'!I146*1.5</f>
        <v>0</v>
      </c>
    </row>
    <row r="127" spans="15:16" x14ac:dyDescent="0.2">
      <c r="O127" s="10">
        <f>'S5 Maquette'!I147*1.5</f>
        <v>0</v>
      </c>
      <c r="P127" s="10">
        <f>'S6 Maquette'!I147*1.5</f>
        <v>0</v>
      </c>
    </row>
    <row r="128" spans="15:16" x14ac:dyDescent="0.2">
      <c r="O128" s="10">
        <f>'S5 Maquette'!I148*1.5</f>
        <v>0</v>
      </c>
      <c r="P128" s="10">
        <f>'S6 Maquette'!I148*1.5</f>
        <v>0</v>
      </c>
    </row>
    <row r="129" spans="15:16" x14ac:dyDescent="0.2">
      <c r="O129" s="10">
        <f>'S5 Maquette'!I149*1.5</f>
        <v>0</v>
      </c>
      <c r="P129" s="10">
        <f>'S6 Maquette'!I149*1.5</f>
        <v>0</v>
      </c>
    </row>
    <row r="130" spans="15:16" x14ac:dyDescent="0.2">
      <c r="O130" s="10">
        <f>'S5 Maquette'!I150*1.5</f>
        <v>0</v>
      </c>
      <c r="P130" s="10">
        <f>'S6 Maquette'!I150*1.5</f>
        <v>0</v>
      </c>
    </row>
    <row r="131" spans="15:16" x14ac:dyDescent="0.2">
      <c r="O131" s="10">
        <f>'S5 Maquette'!I151*1.5</f>
        <v>0</v>
      </c>
      <c r="P131" s="10">
        <f>'S6 Maquette'!I151*1.5</f>
        <v>0</v>
      </c>
    </row>
    <row r="132" spans="15:16" x14ac:dyDescent="0.2">
      <c r="O132" s="10">
        <f>'S5 Maquette'!I152*1.5</f>
        <v>0</v>
      </c>
      <c r="P132" s="10">
        <f>'S6 Maquette'!I152*1.5</f>
        <v>0</v>
      </c>
    </row>
    <row r="133" spans="15:16" x14ac:dyDescent="0.2">
      <c r="O133" s="10">
        <f>'S5 Maquette'!I153*1.5</f>
        <v>0</v>
      </c>
      <c r="P133" s="10">
        <f>'S6 Maquette'!I153*1.5</f>
        <v>0</v>
      </c>
    </row>
    <row r="134" spans="15:16" x14ac:dyDescent="0.2">
      <c r="O134" s="10">
        <f>'S5 Maquette'!I154*1.5</f>
        <v>0</v>
      </c>
      <c r="P134" s="10">
        <f>'S6 Maquette'!I154*1.5</f>
        <v>0</v>
      </c>
    </row>
    <row r="135" spans="15:16" x14ac:dyDescent="0.2">
      <c r="O135" s="10">
        <f>'S5 Maquette'!I155*1.5</f>
        <v>0</v>
      </c>
      <c r="P135" s="10">
        <f>'S6 Maquette'!I155*1.5</f>
        <v>0</v>
      </c>
    </row>
    <row r="136" spans="15:16" x14ac:dyDescent="0.2">
      <c r="O136" s="10">
        <f>'S5 Maquette'!I156*1.5</f>
        <v>0</v>
      </c>
      <c r="P136" s="10">
        <f>'S6 Maquette'!I156*1.5</f>
        <v>0</v>
      </c>
    </row>
    <row r="137" spans="15:16" x14ac:dyDescent="0.2">
      <c r="O137" s="10">
        <f>'S5 Maquette'!I157*1.5</f>
        <v>0</v>
      </c>
      <c r="P137" s="10">
        <f>'S6 Maquette'!I157*1.5</f>
        <v>0</v>
      </c>
    </row>
    <row r="138" spans="15:16" x14ac:dyDescent="0.2">
      <c r="O138" s="10">
        <f>'S5 Maquette'!I158*1.5</f>
        <v>0</v>
      </c>
      <c r="P138" s="10">
        <f>'S6 Maquette'!I158*1.5</f>
        <v>0</v>
      </c>
    </row>
    <row r="139" spans="15:16" x14ac:dyDescent="0.2">
      <c r="O139" s="10">
        <f>'S5 Maquette'!I159*1.5</f>
        <v>0</v>
      </c>
      <c r="P139" s="10">
        <f>'S6 Maquette'!I159*1.5</f>
        <v>0</v>
      </c>
    </row>
    <row r="140" spans="15:16" x14ac:dyDescent="0.2">
      <c r="O140" s="10">
        <f>'S5 Maquette'!I160*1.5</f>
        <v>0</v>
      </c>
      <c r="P140" s="10">
        <f>'S6 Maquette'!I160*1.5</f>
        <v>0</v>
      </c>
    </row>
    <row r="141" spans="15:16" x14ac:dyDescent="0.2">
      <c r="O141" s="10">
        <f>'S5 Maquette'!I161*1.5</f>
        <v>0</v>
      </c>
      <c r="P141" s="10">
        <f>'S6 Maquette'!I161*1.5</f>
        <v>0</v>
      </c>
    </row>
    <row r="142" spans="15:16" x14ac:dyDescent="0.2">
      <c r="O142" s="10">
        <f>'S5 Maquette'!I162*1.5</f>
        <v>0</v>
      </c>
      <c r="P142" s="10">
        <f>'S6 Maquette'!I162*1.5</f>
        <v>0</v>
      </c>
    </row>
    <row r="143" spans="15:16" x14ac:dyDescent="0.2">
      <c r="O143" s="10">
        <f>'S5 Maquette'!I163*1.5</f>
        <v>0</v>
      </c>
      <c r="P143" s="10">
        <f>'S6 Maquette'!I163*1.5</f>
        <v>0</v>
      </c>
    </row>
    <row r="144" spans="15:16" x14ac:dyDescent="0.2">
      <c r="O144" s="10">
        <f>'S5 Maquette'!I164*1.5</f>
        <v>0</v>
      </c>
      <c r="P144" s="10">
        <f>'S6 Maquette'!I164*1.5</f>
        <v>0</v>
      </c>
    </row>
    <row r="145" spans="15:16" x14ac:dyDescent="0.2">
      <c r="O145" s="10">
        <f>'S5 Maquette'!I165*1.5</f>
        <v>0</v>
      </c>
      <c r="P145" s="10">
        <f>'S6 Maquette'!I165*1.5</f>
        <v>0</v>
      </c>
    </row>
    <row r="146" spans="15:16" x14ac:dyDescent="0.2">
      <c r="O146" s="10">
        <f>'S5 Maquette'!I166*1.5</f>
        <v>0</v>
      </c>
      <c r="P146" s="10">
        <f>'S6 Maquette'!I166*1.5</f>
        <v>0</v>
      </c>
    </row>
    <row r="147" spans="15:16" x14ac:dyDescent="0.2">
      <c r="O147" s="10">
        <f>'S5 Maquette'!I167*1.5</f>
        <v>0</v>
      </c>
      <c r="P147" s="10">
        <f>'S6 Maquette'!I167*1.5</f>
        <v>0</v>
      </c>
    </row>
    <row r="148" spans="15:16" x14ac:dyDescent="0.2">
      <c r="O148" s="10">
        <f>'S5 Maquette'!I168*1.5</f>
        <v>0</v>
      </c>
      <c r="P148" s="10">
        <f>'S6 Maquette'!I168*1.5</f>
        <v>0</v>
      </c>
    </row>
    <row r="149" spans="15:16" x14ac:dyDescent="0.2">
      <c r="O149" s="10">
        <f>'S5 Maquette'!I169*1.5</f>
        <v>0</v>
      </c>
      <c r="P149" s="10">
        <f>'S6 Maquette'!I169*1.5</f>
        <v>0</v>
      </c>
    </row>
    <row r="150" spans="15:16" x14ac:dyDescent="0.2">
      <c r="O150" s="10">
        <f>'S5 Maquette'!I170*1.5</f>
        <v>0</v>
      </c>
      <c r="P150" s="10">
        <f>'S6 Maquette'!I170*1.5</f>
        <v>0</v>
      </c>
    </row>
    <row r="151" spans="15:16" x14ac:dyDescent="0.2">
      <c r="O151" s="10">
        <f>'S5 Maquette'!I171*1.5</f>
        <v>0</v>
      </c>
      <c r="P151" s="10">
        <f>'S6 Maquette'!I171*1.5</f>
        <v>0</v>
      </c>
    </row>
    <row r="152" spans="15:16" x14ac:dyDescent="0.2">
      <c r="O152" s="10">
        <f>'S5 Maquette'!I172*1.5</f>
        <v>0</v>
      </c>
      <c r="P152" s="10">
        <f>'S6 Maquette'!I172*1.5</f>
        <v>0</v>
      </c>
    </row>
    <row r="153" spans="15:16" x14ac:dyDescent="0.2">
      <c r="O153" s="10">
        <f>'S5 Maquette'!I173*1.5</f>
        <v>0</v>
      </c>
      <c r="P153" s="10">
        <f>'S6 Maquette'!I173*1.5</f>
        <v>0</v>
      </c>
    </row>
    <row r="154" spans="15:16" x14ac:dyDescent="0.2">
      <c r="O154" s="10">
        <f>'S5 Maquette'!I174*1.5</f>
        <v>0</v>
      </c>
      <c r="P154" s="10">
        <f>'S6 Maquette'!I174*1.5</f>
        <v>0</v>
      </c>
    </row>
    <row r="155" spans="15:16" x14ac:dyDescent="0.2">
      <c r="O155" s="10">
        <f>'S5 Maquette'!I175*1.5</f>
        <v>0</v>
      </c>
      <c r="P155" s="10">
        <f>'S6 Maquette'!I175*1.5</f>
        <v>0</v>
      </c>
    </row>
    <row r="156" spans="15:16" x14ac:dyDescent="0.2">
      <c r="O156" s="10">
        <f>'S5 Maquette'!I176*1.5</f>
        <v>0</v>
      </c>
      <c r="P156" s="10">
        <f>'S6 Maquette'!I176*1.5</f>
        <v>0</v>
      </c>
    </row>
    <row r="157" spans="15:16" x14ac:dyDescent="0.2">
      <c r="O157" s="10">
        <f>'S5 Maquette'!I177*1.5</f>
        <v>0</v>
      </c>
      <c r="P157" s="10">
        <f>'S6 Maquette'!I177*1.5</f>
        <v>0</v>
      </c>
    </row>
    <row r="158" spans="15:16" x14ac:dyDescent="0.2">
      <c r="O158" s="10">
        <f>'S5 Maquette'!I178*1.5</f>
        <v>0</v>
      </c>
      <c r="P158" s="10">
        <f>'S6 Maquette'!I178*1.5</f>
        <v>0</v>
      </c>
    </row>
    <row r="159" spans="15:16" x14ac:dyDescent="0.2">
      <c r="O159" s="10">
        <f>'S5 Maquette'!I179*1.5</f>
        <v>0</v>
      </c>
      <c r="P159" s="10">
        <f>'S6 Maquette'!I179*1.5</f>
        <v>0</v>
      </c>
    </row>
    <row r="160" spans="15:16" x14ac:dyDescent="0.2">
      <c r="O160" s="10">
        <f>'S5 Maquette'!I180*1.5</f>
        <v>0</v>
      </c>
      <c r="P160" s="10">
        <f>'S6 Maquette'!I180*1.5</f>
        <v>0</v>
      </c>
    </row>
    <row r="161" spans="15:16" x14ac:dyDescent="0.2">
      <c r="O161" s="10">
        <f>'S5 Maquette'!I181*1.5</f>
        <v>0</v>
      </c>
      <c r="P161" s="10">
        <f>'S6 Maquette'!I181*1.5</f>
        <v>0</v>
      </c>
    </row>
    <row r="162" spans="15:16" x14ac:dyDescent="0.2">
      <c r="O162" s="10">
        <f>'S5 Maquette'!I182*1.5</f>
        <v>0</v>
      </c>
      <c r="P162" s="10">
        <f>'S6 Maquette'!I182*1.5</f>
        <v>0</v>
      </c>
    </row>
    <row r="163" spans="15:16" x14ac:dyDescent="0.2">
      <c r="O163" s="10">
        <f>'S5 Maquette'!I183*1.5</f>
        <v>0</v>
      </c>
      <c r="P163" s="10">
        <f>'S6 Maquette'!I183*1.5</f>
        <v>0</v>
      </c>
    </row>
    <row r="164" spans="15:16" x14ac:dyDescent="0.2">
      <c r="O164" s="10">
        <f>'S5 Maquette'!I184*1.5</f>
        <v>0</v>
      </c>
      <c r="P164" s="10">
        <f>'S6 Maquette'!I184*1.5</f>
        <v>0</v>
      </c>
    </row>
    <row r="165" spans="15:16" x14ac:dyDescent="0.2">
      <c r="O165" s="10">
        <f>'S5 Maquette'!I185*1.5</f>
        <v>0</v>
      </c>
      <c r="P165" s="10">
        <f>'S6 Maquette'!I185*1.5</f>
        <v>0</v>
      </c>
    </row>
    <row r="166" spans="15:16" x14ac:dyDescent="0.2">
      <c r="O166" s="10">
        <f>'S5 Maquette'!I186*1.5</f>
        <v>0</v>
      </c>
      <c r="P166" s="10">
        <f>'S6 Maquette'!I186*1.5</f>
        <v>0</v>
      </c>
    </row>
    <row r="167" spans="15:16" x14ac:dyDescent="0.2">
      <c r="O167" s="10">
        <f>'S5 Maquette'!I187*1.5</f>
        <v>0</v>
      </c>
      <c r="P167" s="10">
        <f>'S6 Maquette'!I187*1.5</f>
        <v>0</v>
      </c>
    </row>
    <row r="168" spans="15:16" x14ac:dyDescent="0.2">
      <c r="O168" s="10">
        <f>'S5 Maquette'!I188*1.5</f>
        <v>0</v>
      </c>
      <c r="P168" s="10">
        <f>'S6 Maquette'!I188*1.5</f>
        <v>0</v>
      </c>
    </row>
    <row r="169" spans="15:16" x14ac:dyDescent="0.2">
      <c r="O169" s="10">
        <f>'S5 Maquette'!I189*1.5</f>
        <v>0</v>
      </c>
      <c r="P169" s="10">
        <f>'S6 Maquette'!I189*1.5</f>
        <v>0</v>
      </c>
    </row>
    <row r="170" spans="15:16" x14ac:dyDescent="0.2">
      <c r="O170" s="10">
        <f>'S5 Maquette'!I190*1.5</f>
        <v>0</v>
      </c>
      <c r="P170" s="10">
        <f>'S6 Maquette'!I190*1.5</f>
        <v>0</v>
      </c>
    </row>
    <row r="171" spans="15:16" x14ac:dyDescent="0.2">
      <c r="O171" s="10">
        <f>'S5 Maquette'!I191*1.5</f>
        <v>0</v>
      </c>
      <c r="P171" s="10">
        <f>'S6 Maquette'!I191*1.5</f>
        <v>0</v>
      </c>
    </row>
    <row r="172" spans="15:16" x14ac:dyDescent="0.2">
      <c r="O172" s="10">
        <f>'S5 Maquette'!I192*1.5</f>
        <v>0</v>
      </c>
      <c r="P172" s="10">
        <f>'S6 Maquette'!I192*1.5</f>
        <v>0</v>
      </c>
    </row>
    <row r="173" spans="15:16" x14ac:dyDescent="0.2">
      <c r="O173" s="10">
        <f>'S5 Maquette'!I193*1.5</f>
        <v>0</v>
      </c>
      <c r="P173" s="10">
        <f>'S6 Maquette'!I193*1.5</f>
        <v>0</v>
      </c>
    </row>
    <row r="174" spans="15:16" x14ac:dyDescent="0.2">
      <c r="O174" s="10">
        <f>'S5 Maquette'!I194*1.5</f>
        <v>0</v>
      </c>
      <c r="P174" s="10">
        <f>'S6 Maquette'!I194*1.5</f>
        <v>0</v>
      </c>
    </row>
    <row r="175" spans="15:16" x14ac:dyDescent="0.2">
      <c r="O175" s="10">
        <f>'S5 Maquette'!I195*1.5</f>
        <v>0</v>
      </c>
      <c r="P175" s="10">
        <f>'S6 Maquette'!I195*1.5</f>
        <v>0</v>
      </c>
    </row>
    <row r="176" spans="15:16" x14ac:dyDescent="0.2">
      <c r="O176" s="10">
        <f>'S5 Maquette'!I196*1.5</f>
        <v>0</v>
      </c>
      <c r="P176" s="10">
        <f>'S6 Maquette'!I196*1.5</f>
        <v>0</v>
      </c>
    </row>
    <row r="177" spans="15:16" x14ac:dyDescent="0.2">
      <c r="O177" s="10">
        <f>'S5 Maquette'!I197*1.5</f>
        <v>0</v>
      </c>
      <c r="P177" s="10">
        <f>'S6 Maquette'!I197*1.5</f>
        <v>0</v>
      </c>
    </row>
    <row r="178" spans="15:16" x14ac:dyDescent="0.2">
      <c r="O178" s="10">
        <f>'S5 Maquette'!I198*1.5</f>
        <v>0</v>
      </c>
      <c r="P178" s="10">
        <f>'S6 Maquette'!I198*1.5</f>
        <v>0</v>
      </c>
    </row>
    <row r="179" spans="15:16" x14ac:dyDescent="0.2">
      <c r="O179" s="10">
        <f>'S5 Maquette'!I199*1.5</f>
        <v>0</v>
      </c>
      <c r="P179" s="10">
        <f>'S6 Maquette'!I199*1.5</f>
        <v>0</v>
      </c>
    </row>
    <row r="180" spans="15:16" x14ac:dyDescent="0.2">
      <c r="O180" s="10">
        <f>'S5 Maquette'!I200*1.5</f>
        <v>0</v>
      </c>
      <c r="P180" s="10">
        <f>'S6 Maquette'!I200*1.5</f>
        <v>0</v>
      </c>
    </row>
    <row r="181" spans="15:16" x14ac:dyDescent="0.2">
      <c r="O181" s="10">
        <f>'S5 Maquette'!I201*1.5</f>
        <v>0</v>
      </c>
      <c r="P181" s="10">
        <f>'S6 Maquette'!I201*1.5</f>
        <v>0</v>
      </c>
    </row>
    <row r="182" spans="15:16" x14ac:dyDescent="0.2">
      <c r="O182" s="10">
        <f>'S5 Maquette'!I202*1.5</f>
        <v>0</v>
      </c>
      <c r="P182" s="10">
        <f>'S6 Maquette'!I202*1.5</f>
        <v>0</v>
      </c>
    </row>
    <row r="183" spans="15:16" x14ac:dyDescent="0.2">
      <c r="O183" s="10">
        <f>'S5 Maquette'!I203*1.5</f>
        <v>0</v>
      </c>
      <c r="P183" s="10">
        <f>'S6 Maquette'!I203*1.5</f>
        <v>0</v>
      </c>
    </row>
    <row r="184" spans="15:16" x14ac:dyDescent="0.2">
      <c r="O184" s="10">
        <f>'S5 Maquette'!I204*1.5</f>
        <v>0</v>
      </c>
      <c r="P184" s="10">
        <f>'S6 Maquette'!I204*1.5</f>
        <v>0</v>
      </c>
    </row>
    <row r="185" spans="15:16" x14ac:dyDescent="0.2">
      <c r="O185" s="10">
        <f>'S5 Maquette'!I205*1.5</f>
        <v>0</v>
      </c>
      <c r="P185" s="10">
        <f>'S6 Maquette'!I205*1.5</f>
        <v>0</v>
      </c>
    </row>
    <row r="186" spans="15:16" x14ac:dyDescent="0.2">
      <c r="O186" s="10">
        <f>'S5 Maquette'!I206*1.5</f>
        <v>0</v>
      </c>
      <c r="P186" s="10">
        <f>'S6 Maquette'!I206*1.5</f>
        <v>0</v>
      </c>
    </row>
    <row r="187" spans="15:16" x14ac:dyDescent="0.2">
      <c r="O187" s="10">
        <f>'S5 Maquette'!I207*1.5</f>
        <v>0</v>
      </c>
      <c r="P187" s="10">
        <f>'S6 Maquette'!I207*1.5</f>
        <v>0</v>
      </c>
    </row>
    <row r="188" spans="15:16" x14ac:dyDescent="0.2">
      <c r="O188" s="10">
        <f>'S5 Maquette'!I208*1.5</f>
        <v>0</v>
      </c>
      <c r="P188" s="10">
        <f>'S6 Maquette'!I208*1.5</f>
        <v>0</v>
      </c>
    </row>
    <row r="189" spans="15:16" x14ac:dyDescent="0.2">
      <c r="O189" s="10">
        <f>'S5 Maquette'!I209*1.5</f>
        <v>0</v>
      </c>
      <c r="P189" s="10">
        <f>'S6 Maquette'!I209*1.5</f>
        <v>0</v>
      </c>
    </row>
    <row r="190" spans="15:16" x14ac:dyDescent="0.2">
      <c r="O190" s="10">
        <f>'S5 Maquette'!I210*1.5</f>
        <v>0</v>
      </c>
      <c r="P190" s="10">
        <f>'S6 Maquette'!I210*1.5</f>
        <v>0</v>
      </c>
    </row>
    <row r="191" spans="15:16" x14ac:dyDescent="0.2">
      <c r="O191" s="10">
        <f>'S5 Maquette'!I211*1.5</f>
        <v>0</v>
      </c>
      <c r="P191" s="10">
        <f>'S6 Maquette'!I211*1.5</f>
        <v>0</v>
      </c>
    </row>
    <row r="192" spans="15:16" x14ac:dyDescent="0.2">
      <c r="O192" s="10">
        <f>'S5 Maquette'!I212*1.5</f>
        <v>0</v>
      </c>
      <c r="P192" s="10">
        <f>'S6 Maquette'!I212*1.5</f>
        <v>0</v>
      </c>
    </row>
    <row r="193" spans="15:16" x14ac:dyDescent="0.2">
      <c r="O193" s="10">
        <f>'S5 Maquette'!I213*1.5</f>
        <v>0</v>
      </c>
      <c r="P193" s="10">
        <f>'S6 Maquette'!I213*1.5</f>
        <v>0</v>
      </c>
    </row>
    <row r="194" spans="15:16" x14ac:dyDescent="0.2">
      <c r="O194" s="10">
        <f>'S5 Maquette'!I214*1.5</f>
        <v>0</v>
      </c>
      <c r="P194" s="10">
        <f>'S6 Maquette'!I214*1.5</f>
        <v>0</v>
      </c>
    </row>
    <row r="195" spans="15:16" x14ac:dyDescent="0.2">
      <c r="O195" s="10">
        <f>'S5 Maquette'!I215*1.5</f>
        <v>0</v>
      </c>
      <c r="P195" s="10">
        <f>'S6 Maquette'!I215*1.5</f>
        <v>0</v>
      </c>
    </row>
    <row r="196" spans="15:16" x14ac:dyDescent="0.2">
      <c r="O196" s="10">
        <f>'S5 Maquette'!I216*1.5</f>
        <v>0</v>
      </c>
      <c r="P196" s="10">
        <f>'S6 Maquette'!I216*1.5</f>
        <v>0</v>
      </c>
    </row>
    <row r="197" spans="15:16" x14ac:dyDescent="0.2">
      <c r="O197" s="10">
        <f>'S5 Maquette'!I217*1.5</f>
        <v>0</v>
      </c>
      <c r="P197" s="10">
        <f>'S6 Maquette'!I217*1.5</f>
        <v>0</v>
      </c>
    </row>
    <row r="198" spans="15:16" x14ac:dyDescent="0.2">
      <c r="O198" s="10">
        <f>'S5 Maquette'!I218*1.5</f>
        <v>0</v>
      </c>
      <c r="P198" s="10">
        <f>'S6 Maquette'!I218*1.5</f>
        <v>0</v>
      </c>
    </row>
    <row r="199" spans="15:16" x14ac:dyDescent="0.2">
      <c r="O199" s="10">
        <f>'S5 Maquette'!I219*1.5</f>
        <v>0</v>
      </c>
      <c r="P199" s="10">
        <f>'S6 Maquette'!I219*1.5</f>
        <v>0</v>
      </c>
    </row>
    <row r="200" spans="15:16" x14ac:dyDescent="0.2">
      <c r="O200" s="10">
        <f>'S5 Maquette'!I220*1.5</f>
        <v>0</v>
      </c>
      <c r="P200" s="10">
        <f>'S6 Maquette'!I220*1.5</f>
        <v>0</v>
      </c>
    </row>
    <row r="201" spans="15:16" x14ac:dyDescent="0.2">
      <c r="O201" s="10">
        <f>'S5 Maquette'!I221*1.5</f>
        <v>0</v>
      </c>
      <c r="P201" s="10">
        <f>'S6 Maquette'!I221*1.5</f>
        <v>0</v>
      </c>
    </row>
    <row r="202" spans="15:16" x14ac:dyDescent="0.2">
      <c r="O202" s="10">
        <f>'S5 Maquette'!I222*1.5</f>
        <v>0</v>
      </c>
      <c r="P202" s="10">
        <f>'S6 Maquette'!I222*1.5</f>
        <v>0</v>
      </c>
    </row>
    <row r="203" spans="15:16" x14ac:dyDescent="0.2">
      <c r="O203" s="10">
        <f>'S5 Maquette'!I223*1.5</f>
        <v>0</v>
      </c>
      <c r="P203" s="10">
        <f>'S6 Maquette'!I223*1.5</f>
        <v>0</v>
      </c>
    </row>
    <row r="204" spans="15:16" x14ac:dyDescent="0.2">
      <c r="O204" s="10">
        <f>'S5 Maquette'!I224*1.5</f>
        <v>0</v>
      </c>
      <c r="P204" s="10">
        <f>'S6 Maquette'!I224*1.5</f>
        <v>0</v>
      </c>
    </row>
    <row r="205" spans="15:16" x14ac:dyDescent="0.2">
      <c r="O205" s="10">
        <f>'S5 Maquette'!I225*1.5</f>
        <v>0</v>
      </c>
      <c r="P205" s="10">
        <f>'S6 Maquette'!I225*1.5</f>
        <v>0</v>
      </c>
    </row>
    <row r="206" spans="15:16" x14ac:dyDescent="0.2">
      <c r="O206" s="10">
        <f>'S5 Maquette'!I226*1.5</f>
        <v>0</v>
      </c>
      <c r="P206" s="10">
        <f>'S6 Maquette'!I226*1.5</f>
        <v>0</v>
      </c>
    </row>
    <row r="207" spans="15:16" x14ac:dyDescent="0.2">
      <c r="O207" s="10">
        <f>'S5 Maquette'!I227*1.5</f>
        <v>0</v>
      </c>
      <c r="P207" s="10">
        <f>'S6 Maquette'!I227*1.5</f>
        <v>0</v>
      </c>
    </row>
    <row r="208" spans="15:16" x14ac:dyDescent="0.2">
      <c r="O208" s="10">
        <f>'S5 Maquette'!I228*1.5</f>
        <v>0</v>
      </c>
      <c r="P208" s="10">
        <f>'S6 Maquette'!I228*1.5</f>
        <v>0</v>
      </c>
    </row>
    <row r="209" spans="15:16" x14ac:dyDescent="0.2">
      <c r="O209" s="10">
        <f>'S5 Maquette'!I229*1.5</f>
        <v>0</v>
      </c>
      <c r="P209" s="10">
        <f>'S6 Maquette'!I229*1.5</f>
        <v>0</v>
      </c>
    </row>
    <row r="210" spans="15:16" x14ac:dyDescent="0.2">
      <c r="O210" s="10">
        <f>'S5 Maquette'!I230*1.5</f>
        <v>0</v>
      </c>
      <c r="P210" s="10">
        <f>'S6 Maquette'!I230*1.5</f>
        <v>0</v>
      </c>
    </row>
    <row r="211" spans="15:16" x14ac:dyDescent="0.2">
      <c r="O211" s="10">
        <f>'S5 Maquette'!I231*1.5</f>
        <v>0</v>
      </c>
      <c r="P211" s="10">
        <f>'S6 Maquette'!I231*1.5</f>
        <v>0</v>
      </c>
    </row>
    <row r="212" spans="15:16" x14ac:dyDescent="0.2">
      <c r="O212" s="10">
        <f>'S5 Maquette'!I232*1.5</f>
        <v>0</v>
      </c>
      <c r="P212" s="10">
        <f>'S6 Maquette'!I232*1.5</f>
        <v>0</v>
      </c>
    </row>
    <row r="213" spans="15:16" x14ac:dyDescent="0.2">
      <c r="O213" s="10">
        <f>'S5 Maquette'!I233*1.5</f>
        <v>0</v>
      </c>
      <c r="P213" s="10">
        <f>'S6 Maquette'!I233*1.5</f>
        <v>0</v>
      </c>
    </row>
    <row r="214" spans="15:16" x14ac:dyDescent="0.2">
      <c r="O214" s="10">
        <f>'S5 Maquette'!I234*1.5</f>
        <v>0</v>
      </c>
      <c r="P214" s="10">
        <f>'S6 Maquette'!I234*1.5</f>
        <v>0</v>
      </c>
    </row>
    <row r="215" spans="15:16" x14ac:dyDescent="0.2">
      <c r="O215" s="10">
        <f>'S5 Maquette'!I235*1.5</f>
        <v>0</v>
      </c>
      <c r="P215" s="10">
        <f>'S6 Maquette'!I235*1.5</f>
        <v>0</v>
      </c>
    </row>
    <row r="216" spans="15:16" x14ac:dyDescent="0.2">
      <c r="O216" s="10">
        <f>'S5 Maquette'!I236*1.5</f>
        <v>0</v>
      </c>
      <c r="P216" s="10">
        <f>'S6 Maquette'!I236*1.5</f>
        <v>0</v>
      </c>
    </row>
    <row r="217" spans="15:16" x14ac:dyDescent="0.2">
      <c r="O217" s="10">
        <f>'S5 Maquette'!I237*1.5</f>
        <v>0</v>
      </c>
      <c r="P217" s="10">
        <f>'S6 Maquette'!I237*1.5</f>
        <v>0</v>
      </c>
    </row>
    <row r="218" spans="15:16" x14ac:dyDescent="0.2">
      <c r="O218" s="10">
        <f>'S5 Maquette'!I238*1.5</f>
        <v>0</v>
      </c>
      <c r="P218" s="10">
        <f>'S6 Maquette'!I238*1.5</f>
        <v>0</v>
      </c>
    </row>
    <row r="219" spans="15:16" x14ac:dyDescent="0.2">
      <c r="O219" s="10">
        <f>'S5 Maquette'!I239*1.5</f>
        <v>0</v>
      </c>
      <c r="P219" s="10">
        <f>'S6 Maquette'!I239*1.5</f>
        <v>0</v>
      </c>
    </row>
    <row r="220" spans="15:16" x14ac:dyDescent="0.2">
      <c r="O220" s="10">
        <f>'S5 Maquette'!I240*1.5</f>
        <v>0</v>
      </c>
      <c r="P220" s="10">
        <f>'S6 Maquette'!I240*1.5</f>
        <v>0</v>
      </c>
    </row>
    <row r="221" spans="15:16" x14ac:dyDescent="0.2">
      <c r="O221" s="10">
        <f>'S5 Maquette'!I241*1.5</f>
        <v>0</v>
      </c>
      <c r="P221" s="10">
        <f>'S6 Maquette'!I241*1.5</f>
        <v>0</v>
      </c>
    </row>
    <row r="222" spans="15:16" x14ac:dyDescent="0.2">
      <c r="O222" s="10">
        <f>'S5 Maquette'!I242*1.5</f>
        <v>0</v>
      </c>
      <c r="P222" s="10">
        <f>'S6 Maquette'!I242*1.5</f>
        <v>0</v>
      </c>
    </row>
    <row r="223" spans="15:16" x14ac:dyDescent="0.2">
      <c r="O223" s="10">
        <f>'S5 Maquette'!I243*1.5</f>
        <v>0</v>
      </c>
      <c r="P223" s="10">
        <f>'S6 Maquette'!I243*1.5</f>
        <v>0</v>
      </c>
    </row>
    <row r="224" spans="15:16" x14ac:dyDescent="0.2">
      <c r="O224" s="10">
        <f>'S5 Maquette'!I244*1.5</f>
        <v>0</v>
      </c>
      <c r="P224" s="10">
        <f>'S6 Maquette'!I244*1.5</f>
        <v>0</v>
      </c>
    </row>
    <row r="225" spans="15:16" x14ac:dyDescent="0.2">
      <c r="O225" s="10">
        <f>'S5 Maquette'!I245*1.5</f>
        <v>0</v>
      </c>
      <c r="P225" s="10">
        <f>'S6 Maquette'!I245*1.5</f>
        <v>0</v>
      </c>
    </row>
    <row r="226" spans="15:16" x14ac:dyDescent="0.2">
      <c r="O226" s="10">
        <f>'S5 Maquette'!I246*1.5</f>
        <v>0</v>
      </c>
      <c r="P226" s="10">
        <f>'S6 Maquette'!I246*1.5</f>
        <v>0</v>
      </c>
    </row>
    <row r="227" spans="15:16" x14ac:dyDescent="0.2">
      <c r="O227" s="10">
        <f>'S5 Maquette'!I247*1.5</f>
        <v>0</v>
      </c>
      <c r="P227" s="10">
        <f>'S6 Maquette'!I247*1.5</f>
        <v>0</v>
      </c>
    </row>
    <row r="228" spans="15:16" x14ac:dyDescent="0.2">
      <c r="O228" s="10">
        <f>'S5 Maquette'!I248*1.5</f>
        <v>0</v>
      </c>
      <c r="P228" s="10">
        <f>'S6 Maquette'!I248*1.5</f>
        <v>0</v>
      </c>
    </row>
    <row r="229" spans="15:16" x14ac:dyDescent="0.2">
      <c r="O229" s="10">
        <f>'S5 Maquette'!I249*1.5</f>
        <v>0</v>
      </c>
      <c r="P229" s="10">
        <f>'S6 Maquette'!I249*1.5</f>
        <v>0</v>
      </c>
    </row>
    <row r="230" spans="15:16" x14ac:dyDescent="0.2">
      <c r="O230" s="10">
        <f>'S5 Maquette'!I250*1.5</f>
        <v>0</v>
      </c>
      <c r="P230" s="10">
        <f>'S6 Maquette'!I250*1.5</f>
        <v>0</v>
      </c>
    </row>
    <row r="231" spans="15:16" x14ac:dyDescent="0.2">
      <c r="O231" s="10">
        <f>'S5 Maquette'!I251*1.5</f>
        <v>0</v>
      </c>
      <c r="P231" s="10">
        <f>'S6 Maquette'!I251*1.5</f>
        <v>0</v>
      </c>
    </row>
    <row r="232" spans="15:16" x14ac:dyDescent="0.2">
      <c r="O232" s="10">
        <f>'S5 Maquette'!I252*1.5</f>
        <v>0</v>
      </c>
      <c r="P232" s="10">
        <f>'S6 Maquette'!I252*1.5</f>
        <v>0</v>
      </c>
    </row>
    <row r="233" spans="15:16" x14ac:dyDescent="0.2">
      <c r="O233" s="10">
        <f>'S5 Maquette'!I253*1.5</f>
        <v>0</v>
      </c>
      <c r="P233" s="10">
        <f>'S6 Maquette'!I253*1.5</f>
        <v>0</v>
      </c>
    </row>
    <row r="234" spans="15:16" x14ac:dyDescent="0.2">
      <c r="O234" s="10">
        <f>'S5 Maquette'!I254*1.5</f>
        <v>0</v>
      </c>
      <c r="P234" s="10">
        <f>'S6 Maquette'!I254*1.5</f>
        <v>0</v>
      </c>
    </row>
    <row r="235" spans="15:16" x14ac:dyDescent="0.2">
      <c r="O235" s="10">
        <f>'S5 Maquette'!I255*1.5</f>
        <v>0</v>
      </c>
      <c r="P235" s="10">
        <f>'S6 Maquette'!I255*1.5</f>
        <v>0</v>
      </c>
    </row>
    <row r="236" spans="15:16" x14ac:dyDescent="0.2">
      <c r="O236" s="10">
        <f>'S5 Maquette'!I256*1.5</f>
        <v>0</v>
      </c>
      <c r="P236" s="10">
        <f>'S6 Maquette'!I256*1.5</f>
        <v>0</v>
      </c>
    </row>
    <row r="237" spans="15:16" x14ac:dyDescent="0.2">
      <c r="O237" s="10">
        <f>'S5 Maquette'!I257*1.5</f>
        <v>0</v>
      </c>
      <c r="P237" s="10">
        <f>'S6 Maquette'!I257*1.5</f>
        <v>0</v>
      </c>
    </row>
    <row r="238" spans="15:16" x14ac:dyDescent="0.2">
      <c r="O238" s="10">
        <f>'S5 Maquette'!I258*1.5</f>
        <v>0</v>
      </c>
      <c r="P238" s="10">
        <f>'S6 Maquette'!I258*1.5</f>
        <v>0</v>
      </c>
    </row>
    <row r="239" spans="15:16" x14ac:dyDescent="0.2">
      <c r="O239" s="10">
        <f>'S5 Maquette'!I259*1.5</f>
        <v>0</v>
      </c>
      <c r="P239" s="10">
        <f>'S6 Maquette'!I259*1.5</f>
        <v>0</v>
      </c>
    </row>
    <row r="240" spans="15:16" x14ac:dyDescent="0.2">
      <c r="O240" s="10">
        <f>'S5 Maquette'!I260*1.5</f>
        <v>0</v>
      </c>
      <c r="P240" s="10">
        <f>'S6 Maquette'!I260*1.5</f>
        <v>0</v>
      </c>
    </row>
    <row r="241" spans="15:16" x14ac:dyDescent="0.2">
      <c r="O241" s="10">
        <f>'S5 Maquette'!I261*1.5</f>
        <v>0</v>
      </c>
      <c r="P241" s="10">
        <f>'S6 Maquette'!I261*1.5</f>
        <v>0</v>
      </c>
    </row>
    <row r="242" spans="15:16" x14ac:dyDescent="0.2">
      <c r="O242" s="10">
        <f>'S5 Maquette'!I262*1.5</f>
        <v>0</v>
      </c>
      <c r="P242" s="10">
        <f>'S6 Maquette'!I262*1.5</f>
        <v>0</v>
      </c>
    </row>
    <row r="243" spans="15:16" x14ac:dyDescent="0.2">
      <c r="O243" s="10">
        <f>'S5 Maquette'!I263*1.5</f>
        <v>0</v>
      </c>
      <c r="P243" s="10">
        <f>'S6 Maquette'!I263*1.5</f>
        <v>0</v>
      </c>
    </row>
    <row r="244" spans="15:16" x14ac:dyDescent="0.2">
      <c r="O244" s="10">
        <f>'S5 Maquette'!I264*1.5</f>
        <v>0</v>
      </c>
      <c r="P244" s="10">
        <f>'S6 Maquette'!I264*1.5</f>
        <v>0</v>
      </c>
    </row>
    <row r="245" spans="15:16" x14ac:dyDescent="0.2">
      <c r="O245" s="10">
        <f>'S5 Maquette'!I265*1.5</f>
        <v>0</v>
      </c>
      <c r="P245" s="10">
        <f>'S6 Maquette'!I265*1.5</f>
        <v>0</v>
      </c>
    </row>
    <row r="246" spans="15:16" x14ac:dyDescent="0.2">
      <c r="O246" s="10">
        <f>'S5 Maquette'!I266*1.5</f>
        <v>0</v>
      </c>
      <c r="P246" s="10">
        <f>'S6 Maquette'!I266*1.5</f>
        <v>0</v>
      </c>
    </row>
    <row r="247" spans="15:16" x14ac:dyDescent="0.2">
      <c r="O247" s="10">
        <f>'S5 Maquette'!I267*1.5</f>
        <v>0</v>
      </c>
      <c r="P247" s="10">
        <f>'S6 Maquette'!I267*1.5</f>
        <v>0</v>
      </c>
    </row>
    <row r="248" spans="15:16" x14ac:dyDescent="0.2">
      <c r="O248" s="10">
        <f>'S5 Maquette'!I268*1.5</f>
        <v>0</v>
      </c>
      <c r="P248" s="10">
        <f>'S6 Maquette'!I268*1.5</f>
        <v>0</v>
      </c>
    </row>
    <row r="249" spans="15:16" x14ac:dyDescent="0.2">
      <c r="O249" s="10">
        <f>'S5 Maquette'!I269*1.5</f>
        <v>0</v>
      </c>
      <c r="P249" s="10">
        <f>'S6 Maquette'!I269*1.5</f>
        <v>0</v>
      </c>
    </row>
    <row r="250" spans="15:16" x14ac:dyDescent="0.2">
      <c r="O250" s="10">
        <f>'S5 Maquette'!I270*1.5</f>
        <v>0</v>
      </c>
      <c r="P250" s="10">
        <f>'S6 Maquette'!I270*1.5</f>
        <v>0</v>
      </c>
    </row>
    <row r="251" spans="15:16" x14ac:dyDescent="0.2">
      <c r="O251" s="10">
        <f>'S5 Maquette'!I271*1.5</f>
        <v>0</v>
      </c>
      <c r="P251" s="10">
        <f>'S6 Maquette'!I271*1.5</f>
        <v>0</v>
      </c>
    </row>
    <row r="252" spans="15:16" x14ac:dyDescent="0.2">
      <c r="O252" s="10">
        <f>'S5 Maquette'!I272*1.5</f>
        <v>0</v>
      </c>
      <c r="P252" s="10">
        <f>'S6 Maquette'!I272*1.5</f>
        <v>0</v>
      </c>
    </row>
    <row r="253" spans="15:16" x14ac:dyDescent="0.2">
      <c r="O253" s="10">
        <f>'S5 Maquette'!I273*1.5</f>
        <v>0</v>
      </c>
      <c r="P253" s="10">
        <f>'S6 Maquette'!I273*1.5</f>
        <v>0</v>
      </c>
    </row>
    <row r="254" spans="15:16" x14ac:dyDescent="0.2">
      <c r="O254" s="10">
        <f>'S5 Maquette'!I274*1.5</f>
        <v>0</v>
      </c>
      <c r="P254" s="10">
        <f>'S6 Maquette'!I274*1.5</f>
        <v>0</v>
      </c>
    </row>
    <row r="255" spans="15:16" x14ac:dyDescent="0.2">
      <c r="O255" s="10">
        <f>'S5 Maquette'!I275*1.5</f>
        <v>0</v>
      </c>
      <c r="P255" s="10">
        <f>'S6 Maquette'!I275*1.5</f>
        <v>0</v>
      </c>
    </row>
    <row r="256" spans="15:16" x14ac:dyDescent="0.2">
      <c r="O256" s="10">
        <f>'S5 Maquette'!I276*1.5</f>
        <v>0</v>
      </c>
      <c r="P256" s="10">
        <f>'S6 Maquette'!I276*1.5</f>
        <v>0</v>
      </c>
    </row>
    <row r="257" spans="15:16" x14ac:dyDescent="0.2">
      <c r="O257" s="10">
        <f>'S5 Maquette'!I277*1.5</f>
        <v>0</v>
      </c>
      <c r="P257" s="10">
        <f>'S6 Maquette'!I277*1.5</f>
        <v>0</v>
      </c>
    </row>
    <row r="258" spans="15:16" x14ac:dyDescent="0.2">
      <c r="O258" s="10">
        <f>'S5 Maquette'!I278*1.5</f>
        <v>0</v>
      </c>
      <c r="P258" s="10">
        <f>'S6 Maquette'!I278*1.5</f>
        <v>0</v>
      </c>
    </row>
    <row r="259" spans="15:16" x14ac:dyDescent="0.2">
      <c r="O259" s="10">
        <f>'S5 Maquette'!I279*1.5</f>
        <v>0</v>
      </c>
      <c r="P259" s="10">
        <f>'S6 Maquette'!I279*1.5</f>
        <v>0</v>
      </c>
    </row>
    <row r="260" spans="15:16" x14ac:dyDescent="0.2">
      <c r="O260" s="10">
        <f>'S5 Maquette'!I280*1.5</f>
        <v>0</v>
      </c>
      <c r="P260" s="10">
        <f>'S6 Maquette'!I280*1.5</f>
        <v>0</v>
      </c>
    </row>
    <row r="261" spans="15:16" x14ac:dyDescent="0.2">
      <c r="O261" s="10">
        <f>'S5 Maquette'!I281*1.5</f>
        <v>0</v>
      </c>
      <c r="P261" s="10">
        <f>'S6 Maquette'!I281*1.5</f>
        <v>0</v>
      </c>
    </row>
    <row r="262" spans="15:16" x14ac:dyDescent="0.2">
      <c r="O262" s="10">
        <f>'S5 Maquette'!I282*1.5</f>
        <v>0</v>
      </c>
      <c r="P262" s="10">
        <f>'S6 Maquette'!I282*1.5</f>
        <v>0</v>
      </c>
    </row>
    <row r="263" spans="15:16" x14ac:dyDescent="0.2">
      <c r="O263" s="10">
        <f>'S5 Maquette'!I283*1.5</f>
        <v>0</v>
      </c>
      <c r="P263" s="10">
        <f>'S6 Maquette'!I283*1.5</f>
        <v>0</v>
      </c>
    </row>
    <row r="264" spans="15:16" x14ac:dyDescent="0.2">
      <c r="O264" s="10">
        <f>'S5 Maquette'!I284*1.5</f>
        <v>0</v>
      </c>
      <c r="P264" s="10">
        <f>'S6 Maquette'!I284*1.5</f>
        <v>0</v>
      </c>
    </row>
    <row r="265" spans="15:16" x14ac:dyDescent="0.2">
      <c r="O265" s="10">
        <f>'S5 Maquette'!I285*1.5</f>
        <v>0</v>
      </c>
      <c r="P265" s="10">
        <f>'S6 Maquette'!I285*1.5</f>
        <v>0</v>
      </c>
    </row>
    <row r="266" spans="15:16" x14ac:dyDescent="0.2">
      <c r="O266" s="10">
        <f>'S5 Maquette'!I286*1.5</f>
        <v>0</v>
      </c>
      <c r="P266" s="10">
        <f>'S6 Maquette'!I286*1.5</f>
        <v>0</v>
      </c>
    </row>
    <row r="267" spans="15:16" x14ac:dyDescent="0.2">
      <c r="O267" s="10">
        <f>'S5 Maquette'!I287*1.5</f>
        <v>0</v>
      </c>
      <c r="P267" s="10">
        <f>'S6 Maquette'!I287*1.5</f>
        <v>0</v>
      </c>
    </row>
    <row r="268" spans="15:16" x14ac:dyDescent="0.2">
      <c r="O268" s="10">
        <f>'S5 Maquette'!I288*1.5</f>
        <v>0</v>
      </c>
      <c r="P268" s="10">
        <f>'S6 Maquette'!I288*1.5</f>
        <v>0</v>
      </c>
    </row>
    <row r="269" spans="15:16" x14ac:dyDescent="0.2">
      <c r="O269" s="10">
        <f>'S5 Maquette'!I289*1.5</f>
        <v>0</v>
      </c>
      <c r="P269" s="10">
        <f>'S6 Maquette'!I289*1.5</f>
        <v>0</v>
      </c>
    </row>
    <row r="270" spans="15:16" x14ac:dyDescent="0.2">
      <c r="O270" s="10">
        <f>'S5 Maquette'!I290*1.5</f>
        <v>0</v>
      </c>
      <c r="P270" s="10">
        <f>'S6 Maquette'!I290*1.5</f>
        <v>0</v>
      </c>
    </row>
    <row r="271" spans="15:16" x14ac:dyDescent="0.2">
      <c r="O271" s="10">
        <f>'S5 Maquette'!I291*1.5</f>
        <v>0</v>
      </c>
      <c r="P271" s="10">
        <f>'S6 Maquette'!I291*1.5</f>
        <v>0</v>
      </c>
    </row>
    <row r="272" spans="15:16" x14ac:dyDescent="0.2">
      <c r="O272" s="10">
        <f>'S5 Maquette'!I292*1.5</f>
        <v>0</v>
      </c>
      <c r="P272" s="10">
        <f>'S6 Maquette'!I292*1.5</f>
        <v>0</v>
      </c>
    </row>
    <row r="273" spans="15:16" x14ac:dyDescent="0.2">
      <c r="O273" s="10">
        <f>'S5 Maquette'!I293*1.5</f>
        <v>0</v>
      </c>
      <c r="P273" s="10">
        <f>'S6 Maquette'!I293*1.5</f>
        <v>0</v>
      </c>
    </row>
    <row r="274" spans="15:16" x14ac:dyDescent="0.2">
      <c r="O274" s="10">
        <f>'S5 Maquette'!I294*1.5</f>
        <v>0</v>
      </c>
      <c r="P274" s="10">
        <f>'S6 Maquette'!I294*1.5</f>
        <v>0</v>
      </c>
    </row>
    <row r="275" spans="15:16" x14ac:dyDescent="0.2">
      <c r="O275" s="10">
        <f>'S5 Maquette'!I295*1.5</f>
        <v>0</v>
      </c>
      <c r="P275" s="10">
        <f>'S6 Maquette'!I295*1.5</f>
        <v>0</v>
      </c>
    </row>
    <row r="276" spans="15:16" x14ac:dyDescent="0.2">
      <c r="O276" s="10">
        <f>'S5 Maquette'!I296*1.5</f>
        <v>0</v>
      </c>
      <c r="P276" s="10">
        <f>'S6 Maquette'!I296*1.5</f>
        <v>0</v>
      </c>
    </row>
    <row r="277" spans="15:16" x14ac:dyDescent="0.2">
      <c r="O277" s="10">
        <f>'S5 Maquette'!I297*1.5</f>
        <v>0</v>
      </c>
      <c r="P277" s="10">
        <f>'S6 Maquette'!I297*1.5</f>
        <v>0</v>
      </c>
    </row>
    <row r="278" spans="15:16" x14ac:dyDescent="0.2">
      <c r="O278" s="10">
        <f>'S5 Maquette'!I298*1.5</f>
        <v>0</v>
      </c>
      <c r="P278" s="10">
        <f>'S6 Maquette'!I298*1.5</f>
        <v>0</v>
      </c>
    </row>
    <row r="279" spans="15:16" x14ac:dyDescent="0.2">
      <c r="O279" s="10">
        <f>'S5 Maquette'!I299*1.5</f>
        <v>0</v>
      </c>
      <c r="P279" s="10">
        <f>'S6 Maquette'!I299*1.5</f>
        <v>0</v>
      </c>
    </row>
    <row r="280" spans="15:16" x14ac:dyDescent="0.2">
      <c r="O280" s="10">
        <f>'S5 Maquette'!I300*1.5</f>
        <v>0</v>
      </c>
      <c r="P280" s="10">
        <f>'S6 Maquette'!I300*1.5</f>
        <v>0</v>
      </c>
    </row>
    <row r="281" spans="15:16" x14ac:dyDescent="0.2">
      <c r="O281" s="10">
        <f>'S5 Maquette'!I301*1.5</f>
        <v>0</v>
      </c>
      <c r="P281" s="10">
        <f>'S6 Maquette'!I301*1.5</f>
        <v>0</v>
      </c>
    </row>
    <row r="282" spans="15:16" x14ac:dyDescent="0.2">
      <c r="O282" s="10">
        <f>'S5 Maquette'!I302*1.5</f>
        <v>0</v>
      </c>
      <c r="P282" s="10">
        <f>'S6 Maquette'!I302*1.5</f>
        <v>0</v>
      </c>
    </row>
    <row r="283" spans="15:16" x14ac:dyDescent="0.2">
      <c r="O283" s="10">
        <f>'S5 Maquette'!I303*1.5</f>
        <v>0</v>
      </c>
      <c r="P283" s="10">
        <f>'S6 Maquette'!I303*1.5</f>
        <v>0</v>
      </c>
    </row>
    <row r="284" spans="15:16" x14ac:dyDescent="0.2">
      <c r="O284" s="10">
        <f>'S5 Maquette'!I304*1.5</f>
        <v>0</v>
      </c>
      <c r="P284" s="10">
        <f>'S6 Maquette'!I304*1.5</f>
        <v>0</v>
      </c>
    </row>
    <row r="285" spans="15:16" x14ac:dyDescent="0.2">
      <c r="O285" s="10">
        <f>'S5 Maquette'!I305*1.5</f>
        <v>0</v>
      </c>
      <c r="P285" s="10">
        <f>'S6 Maquette'!I305*1.5</f>
        <v>0</v>
      </c>
    </row>
    <row r="286" spans="15:16" x14ac:dyDescent="0.2">
      <c r="O286" s="10">
        <f>'S5 Maquette'!I306*1.5</f>
        <v>0</v>
      </c>
      <c r="P286" s="10">
        <f>'S6 Maquette'!I306*1.5</f>
        <v>0</v>
      </c>
    </row>
    <row r="287" spans="15:16" x14ac:dyDescent="0.2">
      <c r="O287" s="10">
        <f>'S5 Maquette'!I307*1.5</f>
        <v>0</v>
      </c>
      <c r="P287" s="10">
        <f>'S6 Maquette'!I307*1.5</f>
        <v>0</v>
      </c>
    </row>
    <row r="288" spans="15:16" x14ac:dyDescent="0.2">
      <c r="O288" s="10">
        <f>'S5 Maquette'!I308*1.5</f>
        <v>0</v>
      </c>
      <c r="P288" s="10">
        <f>'S6 Maquette'!I308*1.5</f>
        <v>0</v>
      </c>
    </row>
    <row r="289" spans="15:16" x14ac:dyDescent="0.2">
      <c r="O289" s="10">
        <f>'S5 Maquette'!I309*1.5</f>
        <v>0</v>
      </c>
      <c r="P289" s="10">
        <f>'S6 Maquette'!I309*1.5</f>
        <v>0</v>
      </c>
    </row>
    <row r="290" spans="15:16" x14ac:dyDescent="0.2">
      <c r="O290" s="10">
        <f>'S5 Maquette'!I310*1.5</f>
        <v>0</v>
      </c>
      <c r="P290" s="10">
        <f>'S6 Maquette'!I310*1.5</f>
        <v>0</v>
      </c>
    </row>
    <row r="291" spans="15:16" x14ac:dyDescent="0.2">
      <c r="O291" s="10">
        <f>'S5 Maquette'!I311*1.5</f>
        <v>0</v>
      </c>
      <c r="P291" s="10">
        <f>'S6 Maquette'!I311*1.5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zoomScale="112" zoomScaleNormal="112" workbookViewId="0">
      <selection activeCell="B49" sqref="B49"/>
    </sheetView>
  </sheetViews>
  <sheetFormatPr baseColWidth="10" defaultColWidth="11.33203125" defaultRowHeight="15" x14ac:dyDescent="0.2"/>
  <cols>
    <col min="1" max="1" width="25.33203125" customWidth="1"/>
    <col min="2" max="3" width="66.33203125" bestFit="1" customWidth="1"/>
    <col min="4" max="4" width="37.1640625" customWidth="1"/>
  </cols>
  <sheetData>
    <row r="1" spans="1:159" ht="43.5" customHeight="1" x14ac:dyDescent="0.2">
      <c r="A1" s="114" t="s">
        <v>192</v>
      </c>
      <c r="B1" s="114"/>
      <c r="C1" s="114"/>
      <c r="D1" s="1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25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 x14ac:dyDescent="0.2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 x14ac:dyDescent="0.2">
      <c r="A4" s="1" t="s">
        <v>195</v>
      </c>
      <c r="B4" s="107" t="s">
        <v>78</v>
      </c>
      <c r="C4" s="107"/>
      <c r="D4" s="10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25" customHeight="1" x14ac:dyDescent="0.25">
      <c r="A8" s="122" t="s">
        <v>197</v>
      </c>
      <c r="B8" s="122"/>
      <c r="C8" s="122"/>
      <c r="D8" s="12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123" t="s">
        <v>78</v>
      </c>
      <c r="C9" s="123"/>
      <c r="D9" s="12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24" t="s">
        <v>199</v>
      </c>
      <c r="B11" s="124"/>
      <c r="C11" s="124" t="s">
        <v>200</v>
      </c>
      <c r="D11" s="12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24"/>
      <c r="B12" s="124"/>
      <c r="C12" s="124"/>
      <c r="D12" s="12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24">
        <f>Calcul!A10</f>
        <v>676</v>
      </c>
      <c r="B13" s="124"/>
      <c r="C13" s="124">
        <f ca="1">Calcul!A22</f>
        <v>485</v>
      </c>
      <c r="D13" s="12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24"/>
      <c r="B14" s="124"/>
      <c r="C14" s="124"/>
      <c r="D14" s="1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121" t="s">
        <v>201</v>
      </c>
      <c r="B18" s="121"/>
      <c r="C18" s="121"/>
      <c r="D18" s="1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116" t="s">
        <v>203</v>
      </c>
      <c r="B20" s="117"/>
      <c r="C20" s="117"/>
      <c r="D20" s="1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120" t="s">
        <v>204</v>
      </c>
      <c r="B21" s="120"/>
      <c r="C21" s="120"/>
      <c r="D21" s="1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120"/>
      <c r="B22" s="120"/>
      <c r="C22" s="120"/>
      <c r="D22" s="1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120"/>
      <c r="B23" s="120"/>
      <c r="C23" s="120"/>
      <c r="D23" s="12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116" t="s">
        <v>205</v>
      </c>
      <c r="B24" s="117"/>
      <c r="C24" s="117"/>
      <c r="D24" s="11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97" t="s">
        <v>337</v>
      </c>
      <c r="B25" s="98"/>
      <c r="C25" s="98"/>
      <c r="D25" s="9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105" t="s">
        <v>338</v>
      </c>
      <c r="B26" s="100"/>
      <c r="C26" s="100"/>
      <c r="D26" s="10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02"/>
      <c r="B27" s="103"/>
      <c r="C27" s="103"/>
      <c r="D27" s="10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116" t="s">
        <v>206</v>
      </c>
      <c r="B28" s="117"/>
      <c r="C28" s="117"/>
      <c r="D28" s="11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106" t="s">
        <v>339</v>
      </c>
      <c r="B29" s="106"/>
      <c r="C29" s="106"/>
      <c r="D29" s="10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105" t="s">
        <v>340</v>
      </c>
      <c r="B30" s="106"/>
      <c r="C30" s="106"/>
      <c r="D30" s="10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106"/>
      <c r="B31" s="106"/>
      <c r="C31" s="106"/>
      <c r="D31" s="10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116" t="s">
        <v>207</v>
      </c>
      <c r="B32" s="117"/>
      <c r="C32" s="117"/>
      <c r="D32" s="11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120" t="s">
        <v>335</v>
      </c>
      <c r="B33" s="120"/>
      <c r="C33" s="120"/>
      <c r="D33" s="1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120"/>
      <c r="B34" s="120"/>
      <c r="C34" s="120"/>
      <c r="D34" s="1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120"/>
      <c r="B35" s="120"/>
      <c r="C35" s="120"/>
      <c r="D35" s="1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121" t="s">
        <v>208</v>
      </c>
      <c r="B36" s="121"/>
      <c r="C36" s="121"/>
      <c r="D36" s="12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96" t="s">
        <v>336</v>
      </c>
      <c r="B37" s="96"/>
      <c r="C37" s="9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96"/>
      <c r="B38" s="96"/>
      <c r="C38" s="96"/>
      <c r="D38" s="9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119" t="s">
        <v>209</v>
      </c>
      <c r="B39" s="119"/>
      <c r="C39" s="119"/>
      <c r="D39" s="11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115" t="s">
        <v>210</v>
      </c>
      <c r="B40" s="115"/>
      <c r="C40" s="115"/>
      <c r="D40" s="11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115" t="s">
        <v>211</v>
      </c>
      <c r="B41" s="115"/>
      <c r="C41" s="115"/>
      <c r="D41" s="1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19"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9:D39"/>
    <mergeCell ref="A33:D35"/>
    <mergeCell ref="A36:D36"/>
    <mergeCell ref="A8:D8"/>
    <mergeCell ref="B9:D9"/>
    <mergeCell ref="A18:D18"/>
    <mergeCell ref="A21:D23"/>
    <mergeCell ref="A11:B12"/>
  </mergeCells>
  <conditionalFormatting sqref="C3">
    <cfRule type="expression" dxfId="270" priority="2">
      <formula>$B2="Licence"</formula>
    </cfRule>
  </conditionalFormatting>
  <conditionalFormatting sqref="C5">
    <cfRule type="expression" dxfId="269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5"/>
  <sheetViews>
    <sheetView zoomScale="82" zoomScaleNormal="82" workbookViewId="0">
      <pane ySplit="18" topLeftCell="A31" activePane="bottomLeft" state="frozen"/>
      <selection pane="bottomLeft" activeCell="B36" sqref="B36:C45"/>
    </sheetView>
  </sheetViews>
  <sheetFormatPr baseColWidth="10" defaultColWidth="11.33203125" defaultRowHeight="15" x14ac:dyDescent="0.2"/>
  <cols>
    <col min="1" max="1" width="18.33203125" style="16" customWidth="1"/>
    <col min="2" max="2" width="53.3320312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">
      <c r="A7" s="131" t="s">
        <v>212</v>
      </c>
      <c r="B7" s="125" t="str">
        <f>'Fiche Générale'!B3</f>
        <v>Portail_SHS</v>
      </c>
      <c r="C7" s="131" t="s">
        <v>213</v>
      </c>
      <c r="D7" s="131"/>
      <c r="E7" s="139" t="str">
        <f>'Fiche Générale'!B4</f>
        <v>Sociologie</v>
      </c>
      <c r="F7" s="125"/>
      <c r="G7" s="131" t="s">
        <v>214</v>
      </c>
      <c r="H7" s="128">
        <f>'Fiche Générale'!B5</f>
        <v>0</v>
      </c>
      <c r="I7" s="128"/>
      <c r="J7" s="128"/>
    </row>
    <row r="8" spans="1:10" ht="18" customHeight="1" x14ac:dyDescent="0.2">
      <c r="A8" s="131"/>
      <c r="B8" s="126"/>
      <c r="C8" s="131"/>
      <c r="D8" s="131"/>
      <c r="E8" s="140"/>
      <c r="F8" s="126"/>
      <c r="G8" s="131"/>
      <c r="H8" s="128"/>
      <c r="I8" s="128"/>
      <c r="J8" s="128"/>
    </row>
    <row r="9" spans="1:10" ht="18" customHeight="1" x14ac:dyDescent="0.2">
      <c r="A9" s="131"/>
      <c r="B9" s="126"/>
      <c r="C9" s="131"/>
      <c r="D9" s="131"/>
      <c r="E9" s="141"/>
      <c r="F9" s="127"/>
      <c r="G9" s="131"/>
      <c r="H9" s="128"/>
      <c r="I9" s="128"/>
      <c r="J9" s="128"/>
    </row>
    <row r="10" spans="1:10" ht="18" customHeight="1" x14ac:dyDescent="0.2">
      <c r="A10" s="131"/>
      <c r="B10" s="126"/>
      <c r="C10" s="138" t="s">
        <v>215</v>
      </c>
      <c r="D10" s="138"/>
      <c r="E10" s="142" t="str">
        <f>'Fiche Générale'!B9</f>
        <v>Sociologie</v>
      </c>
      <c r="F10" s="143"/>
      <c r="G10" s="143"/>
      <c r="H10" s="143"/>
      <c r="I10" s="143"/>
      <c r="J10" s="144"/>
    </row>
    <row r="11" spans="1:10" ht="18" customHeight="1" x14ac:dyDescent="0.2">
      <c r="A11" s="131"/>
      <c r="B11" s="127"/>
      <c r="C11" s="138"/>
      <c r="D11" s="138"/>
      <c r="E11" s="145"/>
      <c r="F11" s="146"/>
      <c r="G11" s="146"/>
      <c r="H11" s="146"/>
      <c r="I11" s="146"/>
      <c r="J11" s="147"/>
    </row>
    <row r="13" spans="1:10" x14ac:dyDescent="0.2">
      <c r="A13" s="130" t="s">
        <v>216</v>
      </c>
      <c r="B13" s="132" t="s">
        <v>217</v>
      </c>
      <c r="C13" s="130" t="s">
        <v>218</v>
      </c>
      <c r="D13" s="130"/>
      <c r="E13" s="130"/>
      <c r="F13" s="130"/>
      <c r="G13" s="130" t="s">
        <v>199</v>
      </c>
      <c r="H13" s="107">
        <f>Calcul!A7</f>
        <v>356</v>
      </c>
      <c r="I13" s="107"/>
    </row>
    <row r="14" spans="1:10" x14ac:dyDescent="0.2">
      <c r="A14" s="130"/>
      <c r="B14" s="133"/>
      <c r="C14" s="130"/>
      <c r="D14" s="130"/>
      <c r="E14" s="130"/>
      <c r="F14" s="130"/>
      <c r="G14" s="130"/>
      <c r="H14" s="107"/>
      <c r="I14" s="107"/>
    </row>
    <row r="15" spans="1:10" x14ac:dyDescent="0.2">
      <c r="A15" s="130" t="s">
        <v>219</v>
      </c>
      <c r="B15" s="132" t="s">
        <v>185</v>
      </c>
      <c r="C15" s="134" t="s">
        <v>220</v>
      </c>
      <c r="D15" s="135"/>
      <c r="E15" s="130"/>
      <c r="F15" s="130"/>
      <c r="G15" s="130" t="s">
        <v>200</v>
      </c>
      <c r="H15" s="107">
        <f>Calcul!A20</f>
        <v>225</v>
      </c>
      <c r="I15" s="107"/>
    </row>
    <row r="16" spans="1:10" x14ac:dyDescent="0.2">
      <c r="A16" s="130"/>
      <c r="B16" s="133"/>
      <c r="C16" s="136"/>
      <c r="D16" s="137"/>
      <c r="E16" s="130"/>
      <c r="F16" s="130"/>
      <c r="G16" s="130"/>
      <c r="H16" s="107"/>
      <c r="I16" s="107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5" customHeight="1" x14ac:dyDescent="0.2">
      <c r="A19" s="53">
        <v>0</v>
      </c>
      <c r="B19" s="51" t="s">
        <v>228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229</v>
      </c>
      <c r="B20" s="51" t="s">
        <v>230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231</v>
      </c>
      <c r="B21" s="51" t="s">
        <v>232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233</v>
      </c>
      <c r="B22" s="52" t="s">
        <v>234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235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236</v>
      </c>
      <c r="B24" s="52" t="s">
        <v>237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238</v>
      </c>
      <c r="B25" s="52" t="s">
        <v>239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240</v>
      </c>
      <c r="B26" s="52" t="s">
        <v>241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65">
        <v>1</v>
      </c>
      <c r="B27" s="66" t="s">
        <v>242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7" t="s">
        <v>243</v>
      </c>
      <c r="B28" s="6" t="s">
        <v>244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7">
        <v>24</v>
      </c>
      <c r="J28" s="7"/>
      <c r="K28" s="7"/>
      <c r="L28" s="7"/>
      <c r="M28" s="7" t="s">
        <v>14</v>
      </c>
      <c r="N28" s="5"/>
      <c r="O28" s="5" t="s">
        <v>245</v>
      </c>
    </row>
    <row r="29" spans="1:15" ht="43.5" customHeight="1" x14ac:dyDescent="0.2">
      <c r="A29" s="7" t="s">
        <v>246</v>
      </c>
      <c r="B29" s="6" t="s">
        <v>247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245</v>
      </c>
    </row>
    <row r="30" spans="1:15" ht="43.5" customHeight="1" x14ac:dyDescent="0.2">
      <c r="A30" s="65">
        <v>2</v>
      </c>
      <c r="B30" s="66" t="s">
        <v>248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5" customHeight="1" x14ac:dyDescent="0.2">
      <c r="A31" s="7" t="s">
        <v>249</v>
      </c>
      <c r="B31" s="6" t="s">
        <v>250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245</v>
      </c>
    </row>
    <row r="32" spans="1:15" ht="43.5" customHeight="1" x14ac:dyDescent="0.2">
      <c r="A32" s="7" t="s">
        <v>251</v>
      </c>
      <c r="B32" s="6" t="s">
        <v>252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245</v>
      </c>
    </row>
    <row r="33" spans="1:15" ht="43.5" customHeight="1" x14ac:dyDescent="0.2">
      <c r="A33" s="65">
        <v>3</v>
      </c>
      <c r="B33" s="66" t="s">
        <v>253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5" customHeight="1" x14ac:dyDescent="0.2">
      <c r="A34" s="7" t="s">
        <v>254</v>
      </c>
      <c r="B34" s="6" t="s">
        <v>255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245</v>
      </c>
    </row>
    <row r="35" spans="1:15" ht="43.5" customHeight="1" x14ac:dyDescent="0.2">
      <c r="A35" s="24" t="s">
        <v>256</v>
      </c>
      <c r="B35" s="92" t="s">
        <v>257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245</v>
      </c>
    </row>
    <row r="36" spans="1:15" ht="43.5" customHeight="1" x14ac:dyDescent="0.2">
      <c r="A36" s="171">
        <v>4</v>
      </c>
      <c r="B36" s="170" t="s">
        <v>341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5" customHeight="1" x14ac:dyDescent="0.2">
      <c r="A37" s="67" t="s">
        <v>259</v>
      </c>
      <c r="B37" s="66" t="s">
        <v>258</v>
      </c>
      <c r="C37" s="7" t="s">
        <v>13</v>
      </c>
      <c r="D37" s="7">
        <v>6</v>
      </c>
      <c r="E37" s="5"/>
      <c r="F37" s="5"/>
      <c r="G37" s="5"/>
      <c r="H37" s="7" t="s">
        <v>144</v>
      </c>
      <c r="I37" s="7"/>
      <c r="J37" s="7"/>
      <c r="K37" s="7"/>
      <c r="L37" s="7"/>
      <c r="M37" s="7"/>
      <c r="N37" s="5"/>
      <c r="O37" s="5"/>
    </row>
    <row r="38" spans="1:15" ht="43.5" customHeight="1" x14ac:dyDescent="0.2">
      <c r="A38" s="69" t="s">
        <v>259</v>
      </c>
      <c r="B38" s="70" t="s">
        <v>260</v>
      </c>
      <c r="C38" s="71" t="s">
        <v>23</v>
      </c>
      <c r="D38" s="71">
        <v>2</v>
      </c>
      <c r="E38" s="72"/>
      <c r="F38" s="72"/>
      <c r="G38" s="72"/>
      <c r="H38" s="71"/>
      <c r="I38" s="71"/>
      <c r="J38" s="71">
        <v>12</v>
      </c>
      <c r="K38" s="71"/>
      <c r="L38" s="71"/>
      <c r="M38" s="71" t="s">
        <v>14</v>
      </c>
      <c r="N38" s="72"/>
      <c r="O38" s="72" t="s">
        <v>261</v>
      </c>
    </row>
    <row r="39" spans="1:15" ht="43.5" customHeight="1" x14ac:dyDescent="0.2">
      <c r="A39" s="24" t="s">
        <v>262</v>
      </c>
      <c r="B39" s="6" t="s">
        <v>263</v>
      </c>
      <c r="C39" s="7" t="s">
        <v>23</v>
      </c>
      <c r="D39" s="7">
        <v>2</v>
      </c>
      <c r="E39" s="5"/>
      <c r="F39" s="5"/>
      <c r="G39" s="5"/>
      <c r="H39" s="7"/>
      <c r="I39" s="7"/>
      <c r="J39" s="7">
        <v>12</v>
      </c>
      <c r="K39" s="7"/>
      <c r="L39" s="7"/>
      <c r="M39" s="7" t="s">
        <v>14</v>
      </c>
      <c r="N39" s="5"/>
      <c r="O39" s="5" t="s">
        <v>261</v>
      </c>
    </row>
    <row r="40" spans="1:15" ht="43.5" customHeight="1" x14ac:dyDescent="0.2">
      <c r="A40" s="24" t="s">
        <v>264</v>
      </c>
      <c r="B40" s="6" t="s">
        <v>265</v>
      </c>
      <c r="C40" s="7" t="s">
        <v>23</v>
      </c>
      <c r="D40" s="7">
        <v>2</v>
      </c>
      <c r="E40" s="5"/>
      <c r="F40" s="5" t="s">
        <v>15</v>
      </c>
      <c r="G40" s="5"/>
      <c r="H40" s="7"/>
      <c r="I40" s="7"/>
      <c r="J40" s="7">
        <v>12</v>
      </c>
      <c r="K40" s="7"/>
      <c r="L40" s="7"/>
      <c r="M40" s="7" t="s">
        <v>14</v>
      </c>
      <c r="N40" s="5"/>
      <c r="O40" s="5" t="s">
        <v>261</v>
      </c>
    </row>
    <row r="41" spans="1:15" ht="43.5" customHeight="1" x14ac:dyDescent="0.25">
      <c r="A41" s="172">
        <v>4</v>
      </c>
      <c r="B41" s="173" t="s">
        <v>342</v>
      </c>
      <c r="C41" s="85"/>
      <c r="D41" s="174">
        <v>6</v>
      </c>
      <c r="E41" s="175"/>
      <c r="F41" s="175"/>
      <c r="G41" s="175"/>
      <c r="H41" s="176"/>
      <c r="I41" s="85"/>
      <c r="J41" s="177"/>
      <c r="K41" s="7"/>
      <c r="L41" s="7"/>
      <c r="M41" s="7"/>
      <c r="N41" s="8"/>
      <c r="O41" s="8"/>
    </row>
    <row r="42" spans="1:15" ht="43.5" customHeight="1" x14ac:dyDescent="0.25">
      <c r="A42" s="178" t="s">
        <v>259</v>
      </c>
      <c r="B42" s="89" t="s">
        <v>343</v>
      </c>
      <c r="C42" s="85" t="s">
        <v>23</v>
      </c>
      <c r="D42" s="176"/>
      <c r="E42" s="175"/>
      <c r="F42" s="175"/>
      <c r="G42" s="175"/>
      <c r="H42" s="176"/>
      <c r="I42" s="86"/>
      <c r="J42" s="86">
        <v>18</v>
      </c>
      <c r="K42" s="7"/>
      <c r="L42" s="7"/>
      <c r="M42" s="7" t="s">
        <v>14</v>
      </c>
      <c r="N42" s="8"/>
      <c r="O42" s="8"/>
    </row>
    <row r="43" spans="1:15" ht="43.5" customHeight="1" x14ac:dyDescent="0.25">
      <c r="A43" s="178" t="s">
        <v>262</v>
      </c>
      <c r="B43" s="89" t="s">
        <v>344</v>
      </c>
      <c r="C43" s="85" t="s">
        <v>23</v>
      </c>
      <c r="D43" s="176"/>
      <c r="E43" s="175"/>
      <c r="F43" s="175"/>
      <c r="G43" s="175"/>
      <c r="H43" s="176"/>
      <c r="I43" s="85"/>
      <c r="J43" s="86">
        <v>12</v>
      </c>
      <c r="K43" s="7"/>
      <c r="L43" s="7"/>
      <c r="M43" s="7" t="s">
        <v>14</v>
      </c>
      <c r="N43" s="8"/>
      <c r="O43" s="8"/>
    </row>
    <row r="44" spans="1:15" ht="43.5" customHeight="1" x14ac:dyDescent="0.25">
      <c r="A44" s="178" t="s">
        <v>264</v>
      </c>
      <c r="B44" s="183" t="s">
        <v>346</v>
      </c>
      <c r="C44" s="85" t="s">
        <v>23</v>
      </c>
      <c r="D44" s="176"/>
      <c r="E44" s="175"/>
      <c r="F44" s="175"/>
      <c r="G44" s="175"/>
      <c r="H44" s="176"/>
      <c r="I44" s="86">
        <v>10</v>
      </c>
      <c r="J44" s="86"/>
      <c r="K44" s="7"/>
      <c r="L44" s="7"/>
      <c r="M44" s="86" t="s">
        <v>24</v>
      </c>
      <c r="N44" s="184" t="s">
        <v>347</v>
      </c>
      <c r="O44" s="8"/>
    </row>
    <row r="45" spans="1:15" ht="43.5" customHeight="1" x14ac:dyDescent="0.25">
      <c r="A45" s="179" t="s">
        <v>345</v>
      </c>
      <c r="B45" s="183" t="s">
        <v>348</v>
      </c>
      <c r="C45" s="180" t="s">
        <v>23</v>
      </c>
      <c r="D45" s="181"/>
      <c r="E45" s="182"/>
      <c r="F45" s="182"/>
      <c r="G45" s="182"/>
      <c r="H45" s="181"/>
      <c r="I45" s="180"/>
      <c r="J45" s="86">
        <v>4</v>
      </c>
      <c r="K45" s="13"/>
      <c r="L45" s="13"/>
      <c r="M45" s="86" t="s">
        <v>24</v>
      </c>
      <c r="N45" s="184" t="s">
        <v>347</v>
      </c>
      <c r="O45" s="9"/>
    </row>
    <row r="46" spans="1:15" ht="43.5" customHeight="1" x14ac:dyDescent="0.2">
      <c r="A46" s="24"/>
      <c r="B46" s="6" t="s">
        <v>266</v>
      </c>
      <c r="C46" s="7" t="s">
        <v>38</v>
      </c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5" customHeight="1" x14ac:dyDescent="0.2">
      <c r="A47" s="24"/>
      <c r="B47" s="6" t="s">
        <v>267</v>
      </c>
      <c r="C47" s="7" t="s">
        <v>23</v>
      </c>
      <c r="D47" s="7">
        <v>6</v>
      </c>
      <c r="E47" s="5" t="s">
        <v>26</v>
      </c>
      <c r="F47" s="5"/>
      <c r="G47" s="5"/>
      <c r="H47" s="7"/>
      <c r="I47" s="7">
        <v>20</v>
      </c>
      <c r="J47" s="7"/>
      <c r="K47" s="7"/>
      <c r="L47" s="7"/>
      <c r="M47" s="7" t="s">
        <v>24</v>
      </c>
      <c r="N47" s="5" t="s">
        <v>268</v>
      </c>
      <c r="O47" s="5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5" customHeight="1" x14ac:dyDescent="0.25">
      <c r="A49" s="25"/>
      <c r="B49" s="6" t="s">
        <v>269</v>
      </c>
      <c r="C49" s="7" t="s">
        <v>38</v>
      </c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6" t="s">
        <v>270</v>
      </c>
      <c r="C50" s="7" t="s">
        <v>23</v>
      </c>
      <c r="D50" s="7">
        <v>6</v>
      </c>
      <c r="E50" s="63" t="s">
        <v>26</v>
      </c>
      <c r="F50" s="8"/>
      <c r="G50" s="8"/>
      <c r="H50" s="11"/>
      <c r="I50" s="7">
        <v>20</v>
      </c>
      <c r="J50" s="7">
        <v>16</v>
      </c>
      <c r="K50" s="7"/>
      <c r="L50" s="7"/>
      <c r="M50" s="7" t="s">
        <v>24</v>
      </c>
      <c r="N50" s="63" t="s">
        <v>271</v>
      </c>
      <c r="O50" s="8"/>
    </row>
    <row r="51" spans="1:15" ht="43.5" customHeight="1" x14ac:dyDescent="0.25">
      <c r="A51" s="25"/>
      <c r="B51" s="6" t="s">
        <v>272</v>
      </c>
      <c r="C51" s="7" t="s">
        <v>23</v>
      </c>
      <c r="D51" s="7">
        <v>6</v>
      </c>
      <c r="E51" s="63" t="s">
        <v>26</v>
      </c>
      <c r="F51" s="8"/>
      <c r="G51" s="8"/>
      <c r="H51" s="11"/>
      <c r="I51" s="7"/>
      <c r="J51" s="7">
        <v>36</v>
      </c>
      <c r="K51" s="7"/>
      <c r="L51" s="7"/>
      <c r="M51" s="7" t="s">
        <v>24</v>
      </c>
      <c r="N51" s="63" t="s">
        <v>271</v>
      </c>
      <c r="O51" s="8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14"/>
      <c r="J53" s="14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6"/>
      <c r="B56" s="29"/>
      <c r="C56" s="13"/>
      <c r="D56" s="12"/>
      <c r="E56" s="9"/>
      <c r="F56" s="9"/>
      <c r="G56" s="9"/>
      <c r="H56" s="12"/>
      <c r="I56" s="13"/>
      <c r="J56" s="13"/>
      <c r="K56" s="13"/>
      <c r="L56" s="13"/>
      <c r="M56" s="13"/>
      <c r="N56" s="9"/>
      <c r="O56" s="9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5" customHeight="1" x14ac:dyDescent="0.25">
      <c r="A301" s="25"/>
      <c r="B301" s="28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5" customHeight="1" x14ac:dyDescent="0.25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5" customHeight="1" x14ac:dyDescent="0.25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5" customHeight="1" x14ac:dyDescent="0.25">
      <c r="A304" s="25"/>
      <c r="B304" s="28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5" customHeight="1" x14ac:dyDescent="0.25">
      <c r="A305" s="25"/>
      <c r="B305" s="28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40 A46:A1004 G46:N1004 D46:E1004">
    <cfRule type="expression" dxfId="268" priority="51">
      <formula>$C1="Option"</formula>
    </cfRule>
  </conditionalFormatting>
  <conditionalFormatting sqref="A19:A26">
    <cfRule type="expression" dxfId="267" priority="52">
      <formula>$F19="Fermeture"</formula>
    </cfRule>
    <cfRule type="expression" dxfId="266" priority="53">
      <formula>$F19="Modification"</formula>
    </cfRule>
    <cfRule type="expression" dxfId="265" priority="54">
      <formula>$F19="Création"</formula>
    </cfRule>
  </conditionalFormatting>
  <conditionalFormatting sqref="A1:O9 A10:E10 K10:O11 A11:D11 A12:O12 A13:H13 J13:O16 A14:F14 A15:G15 A16:F16 A17:O18 D19:O26 A27:O27 A28:N29 A30:O30 A31:N32 A33:O33 A34:N35 A37:O37 A38:N39 A40:O40 A36 C36:N36 A46:O1004">
    <cfRule type="expression" dxfId="264" priority="62">
      <formula>$F1="Modification"</formula>
    </cfRule>
    <cfRule type="expression" dxfId="263" priority="63">
      <formula>$F1="Création"</formula>
    </cfRule>
  </conditionalFormatting>
  <conditionalFormatting sqref="A1:O9 K10:O11 A12:O12 J13:O16 A17:O18 D19:O26 A27:O27 A28:N29 A30:O30 A31:N32 A33:O33 A34:N35 A37:O37 A38:N39 A40:O40 A10:E10 A11:D11 A13:H13 A14:F14 A15:G15 A16:F16 A36 C36:N36 A46:O1004">
    <cfRule type="expression" dxfId="262" priority="61">
      <formula>$F1="Fermeture"</formula>
    </cfRule>
  </conditionalFormatting>
  <conditionalFormatting sqref="B19:C26">
    <cfRule type="expression" dxfId="261" priority="45">
      <formula>$F19="Fermeture"</formula>
    </cfRule>
    <cfRule type="expression" dxfId="260" priority="46">
      <formula>$F19="Modification"</formula>
    </cfRule>
    <cfRule type="expression" dxfId="259" priority="47">
      <formula>$F19="Création"</formula>
    </cfRule>
  </conditionalFormatting>
  <conditionalFormatting sqref="D1:E40 G1:N40">
    <cfRule type="expression" dxfId="258" priority="55">
      <formula>$C1="Option"</formula>
    </cfRule>
  </conditionalFormatting>
  <conditionalFormatting sqref="N1:N40 N46:N1004">
    <cfRule type="expression" dxfId="257" priority="58">
      <formula>$M1="Porteuse"</formula>
    </cfRule>
  </conditionalFormatting>
  <conditionalFormatting sqref="O28:O29">
    <cfRule type="expression" dxfId="256" priority="39">
      <formula>$F28="Fermeture"</formula>
    </cfRule>
    <cfRule type="expression" dxfId="255" priority="40">
      <formula>$F28="Modification"</formula>
    </cfRule>
    <cfRule type="expression" dxfId="254" priority="41">
      <formula>$F28="Création"</formula>
    </cfRule>
  </conditionalFormatting>
  <conditionalFormatting sqref="O31:O32">
    <cfRule type="expression" dxfId="253" priority="33">
      <formula>$F31="Fermeture"</formula>
    </cfRule>
    <cfRule type="expression" dxfId="252" priority="34">
      <formula>$F31="Modification"</formula>
    </cfRule>
    <cfRule type="expression" dxfId="251" priority="35">
      <formula>$F31="Création"</formula>
    </cfRule>
  </conditionalFormatting>
  <conditionalFormatting sqref="O34:O36">
    <cfRule type="expression" dxfId="250" priority="27">
      <formula>$F34="Fermeture"</formula>
    </cfRule>
    <cfRule type="expression" dxfId="249" priority="28">
      <formula>$F34="Modification"</formula>
    </cfRule>
    <cfRule type="expression" dxfId="248" priority="29">
      <formula>$F34="Création"</formula>
    </cfRule>
  </conditionalFormatting>
  <conditionalFormatting sqref="O38:O39">
    <cfRule type="expression" dxfId="247" priority="21">
      <formula>$F38="Fermeture"</formula>
    </cfRule>
    <cfRule type="expression" dxfId="246" priority="22">
      <formula>$F38="Modification"</formula>
    </cfRule>
    <cfRule type="expression" dxfId="245" priority="23">
      <formula>$F38="Création"</formula>
    </cfRule>
  </conditionalFormatting>
  <conditionalFormatting sqref="A41:A45 D41:E45 G41:I45 K41:N45">
    <cfRule type="expression" dxfId="244" priority="12">
      <formula>$C41="Option"</formula>
    </cfRule>
  </conditionalFormatting>
  <conditionalFormatting sqref="A41:A45 C41:I45 K41:O45">
    <cfRule type="expression" dxfId="243" priority="15">
      <formula>$F41="Modification"</formula>
    </cfRule>
    <cfRule type="expression" dxfId="242" priority="16">
      <formula>$F41="Création"</formula>
    </cfRule>
  </conditionalFormatting>
  <conditionalFormatting sqref="A41:A45 C41:I45 K41:O45">
    <cfRule type="expression" dxfId="241" priority="14">
      <formula>$F41="Fermeture"</formula>
    </cfRule>
  </conditionalFormatting>
  <conditionalFormatting sqref="B41:B42">
    <cfRule type="expression" dxfId="240" priority="17">
      <formula>#REF!="Modification MCC"</formula>
    </cfRule>
    <cfRule type="expression" dxfId="239" priority="18">
      <formula>#REF!="Modification"</formula>
    </cfRule>
    <cfRule type="expression" dxfId="238" priority="19">
      <formula>#REF!="Création"</formula>
    </cfRule>
    <cfRule type="expression" dxfId="237" priority="20">
      <formula>#REF!="Fermeture"</formula>
    </cfRule>
  </conditionalFormatting>
  <conditionalFormatting sqref="J42:J45">
    <cfRule type="expression" dxfId="236" priority="1">
      <formula>$F41="Modification"</formula>
    </cfRule>
    <cfRule type="expression" dxfId="235" priority="2">
      <formula>$F41="Création"</formula>
    </cfRule>
    <cfRule type="expression" dxfId="234" priority="3">
      <formula>$F41="Fermeture"</formula>
    </cfRule>
    <cfRule type="expression" dxfId="233" priority="4">
      <formula>$C41="Option"</formula>
    </cfRule>
  </conditionalFormatting>
  <conditionalFormatting sqref="N41:N45">
    <cfRule type="expression" dxfId="232" priority="13">
      <formula>$M41="Porteuse"</formula>
    </cfRule>
  </conditionalFormatting>
  <conditionalFormatting sqref="B43">
    <cfRule type="expression" dxfId="231" priority="71">
      <formula>#REF!="Modification MCC"</formula>
    </cfRule>
    <cfRule type="expression" dxfId="230" priority="72">
      <formula>#REF!="Modification"</formula>
    </cfRule>
    <cfRule type="expression" dxfId="229" priority="73">
      <formula>#REF!="Création"</formula>
    </cfRule>
    <cfRule type="expression" dxfId="228" priority="74">
      <formula>#REF!="Fermeture"</formula>
    </cfRule>
  </conditionalFormatting>
  <dataValidations count="6">
    <dataValidation type="list" allowBlank="1" showInputMessage="1" showErrorMessage="1" sqref="F19:F305" xr:uid="{30697DA2-C6C6-4315-945B-9E629C0E14C5}">
      <formula1>List_Statut</formula1>
    </dataValidation>
    <dataValidation type="list" allowBlank="1" showInputMessage="1" showErrorMessage="1" sqref="C19:C305" xr:uid="{409539C7-ECB2-4ACC-860B-53A7F308A523}">
      <formula1>"UE, ECUE, BLOC, OPTION, Parcours Pédagogique"</formula1>
    </dataValidation>
    <dataValidation type="list" allowBlank="1" showInputMessage="1" showErrorMessage="1" sqref="H19:H305" xr:uid="{3D487B3F-3E2C-403B-A171-598173EC3CED}">
      <formula1>List_CNU</formula1>
    </dataValidation>
    <dataValidation type="list" allowBlank="1" showInputMessage="1" showErrorMessage="1" sqref="M19:M305" xr:uid="{86F1776A-58BE-4ACE-AE8F-4770A1F73705}">
      <formula1>List_Mutualisation</formula1>
    </dataValidation>
    <dataValidation type="list" allowBlank="1" showInputMessage="1" showErrorMessage="1" sqref="E19:E305" xr:uid="{CA8A7066-FD1E-40CF-9A84-600A1E66D253}">
      <formula1>List_Type</formula1>
    </dataValidation>
    <dataValidation type="list" allowBlank="1" showInputMessage="1" showErrorMessage="1" sqref="L19:L305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5"/>
  <sheetViews>
    <sheetView topLeftCell="C18" zoomScale="90" zoomScaleNormal="90" workbookViewId="0">
      <selection activeCell="D44" sqref="D44:T45"/>
    </sheetView>
  </sheetViews>
  <sheetFormatPr baseColWidth="10" defaultColWidth="11.33203125" defaultRowHeight="15" x14ac:dyDescent="0.2"/>
  <cols>
    <col min="1" max="1" width="39" style="16" customWidth="1"/>
    <col min="2" max="2" width="50.6640625" style="16" customWidth="1"/>
    <col min="3" max="3" width="15.33203125" style="20" customWidth="1"/>
    <col min="4" max="4" width="20.83203125" style="16" customWidth="1"/>
    <col min="5" max="6" width="15.3320312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33203125" style="16" customWidth="1"/>
    <col min="14" max="15" width="20.33203125" style="16" customWidth="1"/>
    <col min="16" max="16" width="21.83203125" style="16" customWidth="1"/>
    <col min="17" max="17" width="20.33203125" style="16" customWidth="1"/>
    <col min="18" max="18" width="17.33203125" style="16" customWidth="1"/>
    <col min="19" max="19" width="44" style="16" customWidth="1"/>
    <col min="20" max="20" width="49.33203125" style="16" customWidth="1"/>
  </cols>
  <sheetData>
    <row r="1" spans="1:19" x14ac:dyDescent="0.2">
      <c r="A1" s="129"/>
      <c r="B1" s="129"/>
      <c r="C1" s="129"/>
      <c r="D1" s="129"/>
      <c r="E1" s="129"/>
      <c r="F1" s="129"/>
      <c r="G1" s="129"/>
      <c r="H1" s="129"/>
      <c r="I1" s="129"/>
      <c r="J1" s="37"/>
    </row>
    <row r="2" spans="1:19" x14ac:dyDescent="0.2">
      <c r="A2" s="129"/>
      <c r="B2" s="129"/>
      <c r="C2" s="129"/>
      <c r="D2" s="129"/>
      <c r="E2" s="129"/>
      <c r="F2" s="129"/>
      <c r="G2" s="129"/>
      <c r="H2" s="129"/>
      <c r="I2" s="129"/>
      <c r="J2" s="37"/>
    </row>
    <row r="3" spans="1:19" x14ac:dyDescent="0.2">
      <c r="A3" s="129"/>
      <c r="B3" s="129"/>
      <c r="C3" s="129"/>
      <c r="D3" s="129"/>
      <c r="E3" s="129"/>
      <c r="F3" s="129"/>
      <c r="G3" s="129"/>
      <c r="H3" s="129"/>
      <c r="I3" s="129"/>
      <c r="J3" s="37"/>
    </row>
    <row r="4" spans="1:19" x14ac:dyDescent="0.2">
      <c r="A4" s="129"/>
      <c r="B4" s="129"/>
      <c r="C4" s="129"/>
      <c r="D4" s="129"/>
      <c r="E4" s="129"/>
      <c r="F4" s="129"/>
      <c r="G4" s="129"/>
      <c r="H4" s="129"/>
      <c r="I4" s="129"/>
      <c r="J4" s="37"/>
    </row>
    <row r="5" spans="1:19" x14ac:dyDescent="0.2">
      <c r="A5" s="129"/>
      <c r="B5" s="129"/>
      <c r="C5" s="129"/>
      <c r="D5" s="129"/>
      <c r="E5" s="129"/>
      <c r="F5" s="129"/>
      <c r="G5" s="129"/>
      <c r="H5" s="129"/>
      <c r="I5" s="129"/>
      <c r="J5" s="37"/>
    </row>
    <row r="6" spans="1:19" x14ac:dyDescent="0.2">
      <c r="A6" s="129"/>
      <c r="B6" s="129"/>
      <c r="C6" s="129"/>
      <c r="D6" s="129"/>
      <c r="E6" s="129"/>
      <c r="F6" s="129"/>
      <c r="G6" s="129"/>
      <c r="H6" s="129"/>
      <c r="I6" s="129"/>
      <c r="J6" s="37"/>
    </row>
    <row r="7" spans="1:19" ht="14.5" customHeight="1" x14ac:dyDescent="0.2">
      <c r="A7" s="164" t="s">
        <v>212</v>
      </c>
      <c r="B7" s="128" t="str">
        <f>'Fiche Générale'!B3</f>
        <v>Portail_SHS</v>
      </c>
      <c r="C7" s="131" t="s">
        <v>273</v>
      </c>
      <c r="D7" s="131"/>
      <c r="E7" s="167" t="str">
        <f>'Fiche Générale'!B4</f>
        <v>Sociologie</v>
      </c>
      <c r="F7" s="168"/>
      <c r="G7" s="131" t="s">
        <v>274</v>
      </c>
      <c r="H7" s="128">
        <f>'Fiche Générale'!B5</f>
        <v>0</v>
      </c>
      <c r="I7" s="128"/>
      <c r="J7" s="38"/>
      <c r="K7" s="21"/>
    </row>
    <row r="8" spans="1:19" ht="14.5" customHeight="1" x14ac:dyDescent="0.2">
      <c r="A8" s="165"/>
      <c r="B8" s="128"/>
      <c r="C8" s="131"/>
      <c r="D8" s="131"/>
      <c r="E8" s="167"/>
      <c r="F8" s="168"/>
      <c r="G8" s="131"/>
      <c r="H8" s="128"/>
      <c r="I8" s="128"/>
      <c r="J8" s="38"/>
      <c r="K8" s="21"/>
    </row>
    <row r="9" spans="1:19" ht="14.5" customHeight="1" x14ac:dyDescent="0.2">
      <c r="A9" s="165"/>
      <c r="B9" s="128"/>
      <c r="C9" s="131"/>
      <c r="D9" s="131"/>
      <c r="E9" s="167"/>
      <c r="F9" s="168"/>
      <c r="G9" s="131"/>
      <c r="H9" s="128"/>
      <c r="I9" s="128"/>
      <c r="J9" s="38"/>
      <c r="K9" s="21"/>
    </row>
    <row r="10" spans="1:19" ht="14.5" customHeight="1" x14ac:dyDescent="0.2">
      <c r="A10" s="165"/>
      <c r="B10" s="128"/>
      <c r="C10" s="138" t="s">
        <v>215</v>
      </c>
      <c r="D10" s="138"/>
      <c r="E10" s="142" t="str">
        <f>'Fiche Générale'!B9</f>
        <v>Sociologie</v>
      </c>
      <c r="F10" s="143"/>
      <c r="G10" s="143"/>
      <c r="H10" s="143"/>
      <c r="I10" s="144"/>
      <c r="J10" s="39"/>
      <c r="K10" s="21"/>
    </row>
    <row r="11" spans="1:19" ht="14.5" customHeight="1" x14ac:dyDescent="0.2">
      <c r="A11" s="166"/>
      <c r="B11" s="128"/>
      <c r="C11" s="138"/>
      <c r="D11" s="138"/>
      <c r="E11" s="145"/>
      <c r="F11" s="146"/>
      <c r="G11" s="146"/>
      <c r="H11" s="146"/>
      <c r="I11" s="147"/>
      <c r="J11" s="39"/>
      <c r="K11" s="21"/>
    </row>
    <row r="12" spans="1:19" x14ac:dyDescent="0.2">
      <c r="C12" s="16"/>
      <c r="I12" s="35"/>
      <c r="J12" s="35"/>
      <c r="M12" s="134" t="s">
        <v>275</v>
      </c>
      <c r="N12" s="135"/>
      <c r="O12" s="148"/>
      <c r="P12" s="134" t="s">
        <v>276</v>
      </c>
      <c r="Q12" s="135"/>
      <c r="R12" s="135"/>
      <c r="S12" s="148"/>
    </row>
    <row r="13" spans="1:19" x14ac:dyDescent="0.2">
      <c r="A13" s="150" t="s">
        <v>216</v>
      </c>
      <c r="B13" s="152" t="str">
        <f>'S5 Maquette'!B13:B14</f>
        <v>3 ème Année de Licence</v>
      </c>
      <c r="C13" s="152"/>
      <c r="D13" s="150" t="s">
        <v>277</v>
      </c>
      <c r="E13" s="152">
        <f>'S5 Maquette'!E13:F14</f>
        <v>0</v>
      </c>
      <c r="F13" s="152"/>
      <c r="G13" s="152"/>
      <c r="I13" s="35"/>
      <c r="J13" s="35"/>
      <c r="M13" s="136"/>
      <c r="N13" s="137"/>
      <c r="O13" s="149"/>
      <c r="P13" s="136"/>
      <c r="Q13" s="137"/>
      <c r="R13" s="137"/>
      <c r="S13" s="149"/>
    </row>
    <row r="14" spans="1:19" x14ac:dyDescent="0.2">
      <c r="A14" s="151"/>
      <c r="B14" s="152"/>
      <c r="C14" s="152"/>
      <c r="D14" s="151"/>
      <c r="E14" s="152"/>
      <c r="F14" s="152"/>
      <c r="G14" s="152"/>
      <c r="I14" s="35"/>
      <c r="J14" s="35"/>
      <c r="M14" s="130" t="s">
        <v>278</v>
      </c>
      <c r="N14" s="134" t="s">
        <v>279</v>
      </c>
      <c r="O14" s="148"/>
      <c r="P14" s="129"/>
      <c r="Q14" s="155"/>
      <c r="R14" s="158"/>
      <c r="S14" s="150"/>
    </row>
    <row r="15" spans="1:19" x14ac:dyDescent="0.2">
      <c r="A15" s="150" t="s">
        <v>280</v>
      </c>
      <c r="B15" s="160" t="str">
        <f>'S5 Maquette'!B15:B16</f>
        <v>Semestre 5</v>
      </c>
      <c r="C15" s="161"/>
      <c r="D15" s="150" t="s">
        <v>281</v>
      </c>
      <c r="E15" s="152">
        <f>'S5 Maquette'!E15:F16</f>
        <v>0</v>
      </c>
      <c r="F15" s="152"/>
      <c r="G15" s="152"/>
      <c r="I15" s="35"/>
      <c r="J15" s="35"/>
      <c r="M15" s="130"/>
      <c r="N15" s="153"/>
      <c r="O15" s="154"/>
      <c r="P15" s="129"/>
      <c r="Q15" s="156"/>
      <c r="R15" s="158"/>
      <c r="S15" s="159"/>
    </row>
    <row r="16" spans="1:19" x14ac:dyDescent="0.2">
      <c r="A16" s="151"/>
      <c r="B16" s="162"/>
      <c r="C16" s="163"/>
      <c r="D16" s="151"/>
      <c r="E16" s="152"/>
      <c r="F16" s="152"/>
      <c r="G16" s="152"/>
      <c r="I16" s="35"/>
      <c r="J16" s="35"/>
      <c r="M16" s="130"/>
      <c r="N16" s="153"/>
      <c r="O16" s="154"/>
      <c r="P16" s="129"/>
      <c r="Q16" s="156"/>
      <c r="R16" s="158"/>
      <c r="S16" s="159"/>
    </row>
    <row r="17" spans="1:20" x14ac:dyDescent="0.2">
      <c r="L17" s="17"/>
      <c r="M17" s="130"/>
      <c r="N17" s="136"/>
      <c r="O17" s="149"/>
      <c r="P17" s="129"/>
      <c r="Q17" s="157"/>
      <c r="R17" s="158"/>
      <c r="S17" s="151"/>
    </row>
    <row r="18" spans="1:20" ht="59.5" customHeight="1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30.7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'S5 Maquette'!B27</f>
        <v>Théorie 1</v>
      </c>
      <c r="B27" s="43" t="str">
        <f>'S5 Maquette'!C27</f>
        <v>UE</v>
      </c>
      <c r="C27" s="42">
        <f>'S5 Maquette'!F27</f>
        <v>0</v>
      </c>
      <c r="D27" s="7"/>
      <c r="E27" s="7" t="s">
        <v>298</v>
      </c>
      <c r="F27" s="7" t="s">
        <v>298</v>
      </c>
      <c r="G27" s="40" t="s">
        <v>298</v>
      </c>
      <c r="H27" s="40" t="s">
        <v>298</v>
      </c>
      <c r="I27" s="40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83" t="str">
        <f>'S5 Maquette'!B28</f>
        <v>Théorie sociologique 3</v>
      </c>
      <c r="B28" s="83" t="str">
        <f>'S5 Maquette'!C28</f>
        <v>ECUE</v>
      </c>
      <c r="C28" s="84">
        <f>'S5 Maquette'!F28</f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0" t="s">
        <v>298</v>
      </c>
      <c r="J28" s="80"/>
      <c r="K28" s="80" t="s">
        <v>10</v>
      </c>
      <c r="L28" s="80"/>
      <c r="M28" s="80">
        <v>2</v>
      </c>
      <c r="N28" s="80"/>
      <c r="O28" s="80"/>
      <c r="P28" s="80" t="s">
        <v>20</v>
      </c>
      <c r="Q28" s="78" t="s">
        <v>21</v>
      </c>
      <c r="R28" s="80" t="s">
        <v>299</v>
      </c>
      <c r="S28" s="40"/>
      <c r="T28" s="45"/>
    </row>
    <row r="29" spans="1:20" ht="30.75" customHeight="1" x14ac:dyDescent="0.2">
      <c r="A29" s="43" t="str">
        <f>'S5 Maquette'!B29</f>
        <v>Lectures de textes 3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40" t="s">
        <v>298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'S5 Maquette'!B30</f>
        <v>Méthodologie 1</v>
      </c>
      <c r="B30" s="43" t="str">
        <f>'S5 Maquette'!C30</f>
        <v>UE</v>
      </c>
      <c r="C30" s="42">
        <f>'S5 Maquette'!F30</f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40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'S5 Maquette'!B31</f>
        <v>Méthodologie quantitative 1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298</v>
      </c>
      <c r="F31" s="7" t="s">
        <v>298</v>
      </c>
      <c r="G31" s="7" t="s">
        <v>298</v>
      </c>
      <c r="H31" s="7" t="s">
        <v>298</v>
      </c>
      <c r="I31" s="40" t="s">
        <v>298</v>
      </c>
      <c r="J31" s="40"/>
      <c r="K31" s="40" t="s">
        <v>10</v>
      </c>
      <c r="L31" s="40"/>
      <c r="M31" s="40">
        <v>2</v>
      </c>
      <c r="N31" s="40"/>
      <c r="O31" s="40"/>
      <c r="P31" s="40" t="s">
        <v>300</v>
      </c>
      <c r="Q31" s="40"/>
      <c r="R31" s="40"/>
      <c r="S31" s="6" t="s">
        <v>301</v>
      </c>
      <c r="T31" s="62"/>
    </row>
    <row r="32" spans="1:20" ht="30.75" customHeight="1" x14ac:dyDescent="0.2">
      <c r="A32" s="43" t="str">
        <f>'S5 Maquette'!B32</f>
        <v>Méthodologie qualitative 1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298</v>
      </c>
      <c r="F32" s="7" t="s">
        <v>298</v>
      </c>
      <c r="G32" s="7" t="s">
        <v>298</v>
      </c>
      <c r="H32" s="7" t="s">
        <v>298</v>
      </c>
      <c r="I32" s="40" t="s">
        <v>298</v>
      </c>
      <c r="J32" s="40"/>
      <c r="K32" s="40" t="s">
        <v>10</v>
      </c>
      <c r="L32" s="40"/>
      <c r="M32" s="40">
        <v>2</v>
      </c>
      <c r="N32" s="40"/>
      <c r="O32" s="40"/>
      <c r="P32" s="40" t="s">
        <v>300</v>
      </c>
      <c r="Q32" s="40"/>
      <c r="R32" s="40"/>
      <c r="S32" s="6" t="s">
        <v>302</v>
      </c>
      <c r="T32" s="45"/>
    </row>
    <row r="33" spans="1:20" ht="30.75" customHeight="1" x14ac:dyDescent="0.2">
      <c r="A33" s="43" t="str">
        <f>'S5 Maquette'!B33</f>
        <v>Sociologie spécialisée 1</v>
      </c>
      <c r="B33" s="43" t="str">
        <f>'S5 Maquette'!C33</f>
        <v>UE</v>
      </c>
      <c r="C33" s="42">
        <f>'S5 Maquette'!F33</f>
        <v>0</v>
      </c>
      <c r="D33" s="7"/>
      <c r="E33" s="7" t="s">
        <v>298</v>
      </c>
      <c r="F33" s="7" t="s">
        <v>298</v>
      </c>
      <c r="G33" s="7" t="s">
        <v>298</v>
      </c>
      <c r="H33" s="7" t="s">
        <v>298</v>
      </c>
      <c r="I33" s="40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'S5 Maquette'!B34</f>
        <v>Sociologie de l'éducation</v>
      </c>
      <c r="B34" s="43" t="str">
        <f>'S5 Maquette'!C34</f>
        <v>ECUE</v>
      </c>
      <c r="C34" s="42">
        <f>'S5 Maquette'!F34</f>
        <v>0</v>
      </c>
      <c r="D34" s="7">
        <v>1</v>
      </c>
      <c r="E34" s="7" t="s">
        <v>298</v>
      </c>
      <c r="F34" s="7" t="s">
        <v>298</v>
      </c>
      <c r="G34" s="7" t="s">
        <v>298</v>
      </c>
      <c r="H34" s="7" t="s">
        <v>298</v>
      </c>
      <c r="I34" s="40" t="s">
        <v>298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89" t="str">
        <f>'S5 Maquette'!B35</f>
        <v>Sociologie de l'action publique</v>
      </c>
      <c r="B35" s="83" t="str">
        <f>'S5 Maquette'!C35</f>
        <v>ECUE</v>
      </c>
      <c r="C35" s="84">
        <f>'S5 Maquette'!F35</f>
        <v>0</v>
      </c>
      <c r="D35" s="85">
        <v>1</v>
      </c>
      <c r="E35" s="85" t="s">
        <v>298</v>
      </c>
      <c r="F35" s="85" t="s">
        <v>298</v>
      </c>
      <c r="G35" s="85" t="s">
        <v>298</v>
      </c>
      <c r="H35" s="85" t="s">
        <v>298</v>
      </c>
      <c r="I35" s="80" t="s">
        <v>298</v>
      </c>
      <c r="J35" s="80"/>
      <c r="K35" s="78" t="s">
        <v>20</v>
      </c>
      <c r="L35" s="40"/>
      <c r="M35" s="78">
        <v>1</v>
      </c>
      <c r="N35" s="78" t="s">
        <v>11</v>
      </c>
      <c r="O35" s="78" t="s">
        <v>307</v>
      </c>
      <c r="P35" s="78" t="s">
        <v>20</v>
      </c>
      <c r="Q35" s="78" t="s">
        <v>11</v>
      </c>
      <c r="R35" s="78" t="s">
        <v>299</v>
      </c>
      <c r="S35" s="40"/>
      <c r="T35" s="45"/>
    </row>
    <row r="36" spans="1:20" ht="30.75" customHeight="1" x14ac:dyDescent="0.2">
      <c r="A36" s="188" t="str">
        <f>'S5 Maquette'!B36</f>
        <v>CHOIX UE Insertion Professionnelle 1 ou UE Prepa concours 2D</v>
      </c>
      <c r="B36" s="83" t="str">
        <f>'S5 Maquette'!C36</f>
        <v>OPTION</v>
      </c>
      <c r="C36" s="84"/>
      <c r="D36" s="186">
        <v>1</v>
      </c>
      <c r="E36" s="186" t="s">
        <v>298</v>
      </c>
      <c r="F36" s="186" t="s">
        <v>298</v>
      </c>
      <c r="G36" s="186" t="s">
        <v>298</v>
      </c>
      <c r="H36" s="186" t="s">
        <v>298</v>
      </c>
      <c r="I36" s="187" t="s">
        <v>298</v>
      </c>
      <c r="J36" s="80"/>
      <c r="K36" s="78"/>
      <c r="L36" s="40"/>
      <c r="M36" s="78"/>
      <c r="N36" s="78"/>
      <c r="O36" s="78"/>
      <c r="P36" s="78"/>
      <c r="Q36" s="78"/>
      <c r="R36" s="78"/>
      <c r="S36" s="40"/>
      <c r="T36" s="45"/>
    </row>
    <row r="37" spans="1:20" ht="30.75" customHeight="1" x14ac:dyDescent="0.2">
      <c r="A37" s="43" t="str">
        <f>'S5 Maquette'!B37</f>
        <v>Insertion professionnelle 1</v>
      </c>
      <c r="B37" s="43" t="str">
        <f>'S5 Maquette'!C37</f>
        <v>UE</v>
      </c>
      <c r="C37" s="42">
        <f>'S5 Maquette'!F37</f>
        <v>0</v>
      </c>
      <c r="D37" s="7"/>
      <c r="E37" s="7" t="s">
        <v>298</v>
      </c>
      <c r="F37" s="7" t="s">
        <v>298</v>
      </c>
      <c r="G37" s="40" t="s">
        <v>298</v>
      </c>
      <c r="H37" s="40" t="s">
        <v>298</v>
      </c>
      <c r="I37" s="40" t="s">
        <v>298</v>
      </c>
      <c r="J37" s="40"/>
      <c r="K37" s="76" t="s">
        <v>10</v>
      </c>
      <c r="L37" s="40"/>
      <c r="M37" s="40">
        <v>2</v>
      </c>
      <c r="N37" s="40"/>
      <c r="O37" s="40"/>
      <c r="P37" s="76" t="s">
        <v>300</v>
      </c>
      <c r="Q37" s="40"/>
      <c r="R37" s="40"/>
      <c r="S37" s="70" t="s">
        <v>302</v>
      </c>
      <c r="T37" s="45"/>
    </row>
    <row r="38" spans="1:20" ht="30.75" customHeight="1" x14ac:dyDescent="0.2">
      <c r="A38" s="74" t="str">
        <f>'S5 Maquette'!B38</f>
        <v>Préparation au stage</v>
      </c>
      <c r="B38" s="74" t="str">
        <f>'S5 Maquette'!C38</f>
        <v>ECUE</v>
      </c>
      <c r="C38" s="75">
        <f>'S5 Maquette'!F38</f>
        <v>0</v>
      </c>
      <c r="D38" s="71"/>
      <c r="E38" s="71" t="s">
        <v>303</v>
      </c>
      <c r="F38" s="71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45"/>
    </row>
    <row r="39" spans="1:20" ht="30.75" customHeight="1" x14ac:dyDescent="0.2">
      <c r="A39" s="43" t="str">
        <f>'S5 Maquette'!B39</f>
        <v>Découverte des métiers de la sociologie</v>
      </c>
      <c r="B39" s="43" t="str">
        <f>'S5 Maquette'!C39</f>
        <v>ECUE</v>
      </c>
      <c r="C39" s="42">
        <f>'S5 Maquette'!F39</f>
        <v>0</v>
      </c>
      <c r="D39" s="7"/>
      <c r="E39" s="14" t="s">
        <v>298</v>
      </c>
      <c r="F39" s="14" t="s">
        <v>298</v>
      </c>
      <c r="G39" s="77" t="s">
        <v>298</v>
      </c>
      <c r="H39" s="77" t="s">
        <v>298</v>
      </c>
      <c r="I39" s="77" t="s">
        <v>298</v>
      </c>
      <c r="J39" s="40"/>
      <c r="K39" s="78" t="s">
        <v>10</v>
      </c>
      <c r="L39" s="40"/>
      <c r="M39" s="40">
        <v>2</v>
      </c>
      <c r="N39" s="40"/>
      <c r="O39" s="40"/>
      <c r="P39" s="78" t="s">
        <v>300</v>
      </c>
      <c r="Q39" s="40"/>
      <c r="R39" s="40"/>
      <c r="S39" s="79" t="s">
        <v>302</v>
      </c>
      <c r="T39" s="45"/>
    </row>
    <row r="40" spans="1:20" ht="30.75" customHeight="1" x14ac:dyDescent="0.2">
      <c r="A40" s="43" t="str">
        <f>'S5 Maquette'!B40</f>
        <v>Ecritures numériques</v>
      </c>
      <c r="B40" s="43" t="str">
        <f>'S5 Maquette'!C40</f>
        <v>ECUE</v>
      </c>
      <c r="C40" s="42" t="str">
        <f>'S5 Maquette'!F40</f>
        <v>Création</v>
      </c>
      <c r="D40" s="7"/>
      <c r="E40" s="14" t="s">
        <v>298</v>
      </c>
      <c r="F40" s="14" t="s">
        <v>298</v>
      </c>
      <c r="G40" s="77" t="s">
        <v>298</v>
      </c>
      <c r="H40" s="77" t="s">
        <v>298</v>
      </c>
      <c r="I40" s="77" t="s">
        <v>298</v>
      </c>
      <c r="J40" s="40"/>
      <c r="K40" s="78" t="s">
        <v>10</v>
      </c>
      <c r="L40" s="40"/>
      <c r="M40" s="40">
        <v>2</v>
      </c>
      <c r="N40" s="40"/>
      <c r="O40" s="40"/>
      <c r="P40" s="78" t="s">
        <v>300</v>
      </c>
      <c r="Q40" s="40"/>
      <c r="R40" s="40"/>
      <c r="S40" s="79" t="s">
        <v>302</v>
      </c>
      <c r="T40" s="45"/>
    </row>
    <row r="41" spans="1:20" ht="30.75" customHeight="1" x14ac:dyDescent="0.2">
      <c r="A41" s="43" t="str">
        <f>'S5 Maquette'!B41</f>
        <v>PREPARATION AU CAPES SES 2</v>
      </c>
      <c r="B41" s="43">
        <f>'S5 Maquette'!C41</f>
        <v>0</v>
      </c>
      <c r="C41" s="42">
        <f>'S5 Maquette'!F41</f>
        <v>0</v>
      </c>
      <c r="D41" s="85"/>
      <c r="E41" s="85"/>
      <c r="F41" s="85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90"/>
    </row>
    <row r="42" spans="1:20" ht="30.75" customHeight="1" x14ac:dyDescent="0.2">
      <c r="A42" s="43" t="str">
        <f>'S5 Maquette'!B42</f>
        <v>ECRIT 1 SES</v>
      </c>
      <c r="B42" s="43" t="str">
        <f>'S5 Maquette'!C42</f>
        <v>ECUE</v>
      </c>
      <c r="C42" s="42"/>
      <c r="D42" s="85"/>
      <c r="E42" s="85"/>
      <c r="F42" s="85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90"/>
    </row>
    <row r="43" spans="1:20" ht="30.75" customHeight="1" x14ac:dyDescent="0.2">
      <c r="A43" s="43" t="str">
        <f>'S5 Maquette'!B43</f>
        <v>ECRIT 2 SES</v>
      </c>
      <c r="B43" s="43" t="str">
        <f>'S5 Maquette'!C43</f>
        <v>ECUE</v>
      </c>
      <c r="C43" s="42"/>
      <c r="D43" s="85"/>
      <c r="E43" s="85"/>
      <c r="F43" s="85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90"/>
    </row>
    <row r="44" spans="1:20" ht="30.75" customHeight="1" x14ac:dyDescent="0.2">
      <c r="A44" s="43" t="str">
        <f>'S5 Maquette'!B44</f>
        <v>Oral 2 : Le metier de professeur</v>
      </c>
      <c r="B44" s="43" t="str">
        <f>'S5 Maquette'!C44</f>
        <v>ECUE</v>
      </c>
      <c r="C44" s="42"/>
      <c r="D44" s="186" t="s">
        <v>72</v>
      </c>
      <c r="E44" s="186" t="s">
        <v>303</v>
      </c>
      <c r="F44" s="186" t="s">
        <v>303</v>
      </c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9" t="s">
        <v>349</v>
      </c>
    </row>
    <row r="45" spans="1:20" ht="30.75" customHeight="1" x14ac:dyDescent="0.2">
      <c r="A45" s="43" t="str">
        <f>'S5 Maquette'!B45</f>
        <v>Oral 2 : le metier de professeur 2D - SES</v>
      </c>
      <c r="B45" s="43" t="str">
        <f>'S5 Maquette'!C45</f>
        <v>ECUE</v>
      </c>
      <c r="C45" s="42"/>
      <c r="D45" s="186">
        <v>1</v>
      </c>
      <c r="E45" s="186" t="s">
        <v>298</v>
      </c>
      <c r="F45" s="186" t="s">
        <v>303</v>
      </c>
      <c r="G45" s="187" t="s">
        <v>298</v>
      </c>
      <c r="H45" s="187"/>
      <c r="I45" s="187" t="s">
        <v>298</v>
      </c>
      <c r="J45" s="187"/>
      <c r="K45" s="187" t="s">
        <v>10</v>
      </c>
      <c r="L45" s="187"/>
      <c r="M45" s="187" t="s">
        <v>350</v>
      </c>
      <c r="N45" s="187"/>
      <c r="O45" s="187"/>
      <c r="P45" s="187"/>
      <c r="Q45" s="187" t="s">
        <v>21</v>
      </c>
      <c r="R45" s="187" t="s">
        <v>351</v>
      </c>
      <c r="S45" s="190" t="s">
        <v>352</v>
      </c>
      <c r="T45" s="191" t="s">
        <v>353</v>
      </c>
    </row>
    <row r="46" spans="1:20" ht="30.75" customHeight="1" x14ac:dyDescent="0.2">
      <c r="A46" s="43" t="str">
        <f>'S5 Maquette'!B46</f>
        <v>UE Ressources humaines 1</v>
      </c>
      <c r="B46" s="43" t="str">
        <f>'S5 Maquette'!C46</f>
        <v>OPTION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 t="str">
        <f>'S5 Maquette'!B47</f>
        <v>Management des ressources humaines (ILEERH5)</v>
      </c>
      <c r="B47" s="43" t="str">
        <f>'S5 Maquette'!C47</f>
        <v>ECUE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" t="s">
        <v>304</v>
      </c>
      <c r="T47" s="45"/>
    </row>
    <row r="48" spans="1:20" ht="30.75" customHeight="1" x14ac:dyDescent="0.2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 t="str">
        <f>'S5 Maquette'!B49</f>
        <v>UE de pré-professionnalisation L@UCA (Max 1)</v>
      </c>
      <c r="B49" s="43" t="str">
        <f>'S5 Maquette'!C49</f>
        <v>OPTION</v>
      </c>
      <c r="C49" s="42">
        <f>'S5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64" t="str">
        <f>'S5 Maquette'!B50</f>
        <v>Management de projet</v>
      </c>
      <c r="B50" s="43" t="str">
        <f>'S5 Maquette'!C50</f>
        <v>ECUE</v>
      </c>
      <c r="C50" s="42">
        <f>'S5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6" t="s">
        <v>305</v>
      </c>
      <c r="T50" s="45"/>
    </row>
    <row r="51" spans="1:20" ht="30.75" customHeight="1" x14ac:dyDescent="0.2">
      <c r="A51" s="64" t="str">
        <f>'S5 Maquette'!B51</f>
        <v>Communication</v>
      </c>
      <c r="B51" s="43" t="str">
        <f>'S5 Maquette'!C51</f>
        <v>ECUE</v>
      </c>
      <c r="C51" s="42">
        <f>'S5 Maquette'!F51</f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6" t="s">
        <v>305</v>
      </c>
      <c r="T51" s="45"/>
    </row>
    <row r="52" spans="1:20" ht="30.75" customHeight="1" x14ac:dyDescent="0.2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7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7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75" customHeight="1" x14ac:dyDescent="0.2">
      <c r="A301" s="43">
        <f>'S5 Maquette'!B301</f>
        <v>0</v>
      </c>
      <c r="B301" s="43">
        <f>'S5 Maquette'!C301</f>
        <v>0</v>
      </c>
      <c r="C301" s="42">
        <f>'S5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75" customHeight="1" x14ac:dyDescent="0.2">
      <c r="A302" s="43">
        <f>'S5 Maquette'!B302</f>
        <v>0</v>
      </c>
      <c r="B302" s="43">
        <f>'S5 Maquette'!C302</f>
        <v>0</v>
      </c>
      <c r="C302" s="42">
        <f>'S5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  <row r="303" spans="1:20" ht="30.75" customHeight="1" x14ac:dyDescent="0.2">
      <c r="A303" s="43">
        <f>'S5 Maquette'!B303</f>
        <v>0</v>
      </c>
      <c r="B303" s="43">
        <f>'S5 Maquette'!C303</f>
        <v>0</v>
      </c>
      <c r="C303" s="42">
        <f>'S5 Maquette'!F303</f>
        <v>0</v>
      </c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5"/>
    </row>
    <row r="304" spans="1:20" ht="30.75" customHeight="1" x14ac:dyDescent="0.2">
      <c r="A304" s="43">
        <f>'S5 Maquette'!B304</f>
        <v>0</v>
      </c>
      <c r="B304" s="43">
        <f>'S5 Maquette'!C304</f>
        <v>0</v>
      </c>
      <c r="C304" s="42">
        <f>'S5 Maquette'!F304</f>
        <v>0</v>
      </c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5"/>
    </row>
    <row r="305" spans="1:20" ht="30.75" customHeight="1" x14ac:dyDescent="0.2">
      <c r="A305" s="43">
        <f>'S5 Maquette'!B305</f>
        <v>0</v>
      </c>
      <c r="B305" s="43">
        <f>'S5 Maquette'!C305</f>
        <v>0</v>
      </c>
      <c r="C305" s="42">
        <f>'S5 Maquette'!F305</f>
        <v>0</v>
      </c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6:A1004">
    <cfRule type="expression" dxfId="227" priority="46">
      <formula>$C1="Parcours Pédagogique"</formula>
    </cfRule>
    <cfRule type="expression" dxfId="226" priority="47">
      <formula>$C1="BLOC"</formula>
    </cfRule>
    <cfRule type="expression" dxfId="225" priority="48">
      <formula>$C1="OPTION"</formula>
    </cfRule>
  </conditionalFormatting>
  <conditionalFormatting sqref="A47:R47 A48:S303 T16 A16:S43 A46:S46 A44:C45">
    <cfRule type="expression" dxfId="224" priority="51">
      <formula>$C16="Modification MCC"</formula>
    </cfRule>
  </conditionalFormatting>
  <conditionalFormatting sqref="A47:R47 A48:S305 T18 A18:S43 A46:S46 A44:C45">
    <cfRule type="expression" dxfId="223" priority="55">
      <formula>$C18="Modification"</formula>
    </cfRule>
  </conditionalFormatting>
  <conditionalFormatting sqref="B1:S9 B10:E10 J10:S11 B11:D11 B12:M12 P12 B13:L13 B14:N14 P14:S17 B15:M17 B306:S1004">
    <cfRule type="expression" dxfId="222" priority="53">
      <formula>$D1="Création"</formula>
    </cfRule>
    <cfRule type="expression" dxfId="221" priority="54">
      <formula>$D1="Fermeture"</formula>
    </cfRule>
  </conditionalFormatting>
  <conditionalFormatting sqref="C1:S43 C46:S1004 C44:C45">
    <cfRule type="expression" dxfId="220" priority="32">
      <formula>$B1="Option"</formula>
    </cfRule>
  </conditionalFormatting>
  <conditionalFormatting sqref="J1:J43 J46:J1004">
    <cfRule type="expression" dxfId="219" priority="44">
      <formula>$I1="NON"</formula>
    </cfRule>
  </conditionalFormatting>
  <conditionalFormatting sqref="L1:L43 L46:L1004">
    <cfRule type="expression" dxfId="218" priority="39">
      <formula>$K1="CCI (CC Intégral)"</formula>
    </cfRule>
    <cfRule type="expression" dxfId="217" priority="40">
      <formula>$K1="CT (Contrôle terminal)"</formula>
    </cfRule>
  </conditionalFormatting>
  <conditionalFormatting sqref="M18 L18:L36 L63:L305">
    <cfRule type="expression" dxfId="216" priority="49">
      <formula>$K1="CT (Contrôle terminal)"</formula>
    </cfRule>
  </conditionalFormatting>
  <conditionalFormatting sqref="L18:L36 L63:L305">
    <cfRule type="expression" dxfId="215" priority="50">
      <formula>$K1="CCI (CC Intégral)"</formula>
    </cfRule>
  </conditionalFormatting>
  <conditionalFormatting sqref="M1:M43 M46:M1004">
    <cfRule type="expression" dxfId="214" priority="45">
      <formula>$K1="CT (Contrôle terminal)"</formula>
    </cfRule>
  </conditionalFormatting>
  <conditionalFormatting sqref="N1:O43 N46:O1004">
    <cfRule type="expression" dxfId="213" priority="43">
      <formula>$K1="CCI (CC Intégral)"</formula>
    </cfRule>
  </conditionalFormatting>
  <conditionalFormatting sqref="P14:S17 B15:M17 B1:S9 J10:S11 B12:M12 B14:N14 B306:S1004 B13:L13 B10:E10 B11:D11 P12">
    <cfRule type="expression" dxfId="212" priority="52">
      <formula>$D1="Modification"</formula>
    </cfRule>
  </conditionalFormatting>
  <conditionalFormatting sqref="Q1:R43 Q46:R1004">
    <cfRule type="expression" dxfId="211" priority="41">
      <formula>$P1="Autres"</formula>
    </cfRule>
  </conditionalFormatting>
  <conditionalFormatting sqref="S1:S43 S46:S1004">
    <cfRule type="expression" dxfId="210" priority="33">
      <formula>$P1="CT (Contrôle terminal)"</formula>
    </cfRule>
  </conditionalFormatting>
  <conditionalFormatting sqref="S47">
    <cfRule type="expression" dxfId="209" priority="34">
      <formula>$C47="Modification MCC"</formula>
    </cfRule>
    <cfRule type="expression" dxfId="208" priority="35">
      <formula>$C47="Modification"</formula>
    </cfRule>
    <cfRule type="expression" dxfId="207" priority="36">
      <formula>$C47="Création"</formula>
    </cfRule>
    <cfRule type="expression" dxfId="206" priority="37">
      <formula>$C47="Fermeture"</formula>
    </cfRule>
  </conditionalFormatting>
  <conditionalFormatting sqref="T18 A47:R47 A48:S305 A18:S43 A46:S46 A44:C45">
    <cfRule type="expression" dxfId="205" priority="56">
      <formula>$C18="Création"</formula>
    </cfRule>
    <cfRule type="expression" dxfId="204" priority="57">
      <formula>$C18="Fermeture"</formula>
    </cfRule>
  </conditionalFormatting>
  <conditionalFormatting sqref="T18">
    <cfRule type="expression" dxfId="203" priority="42">
      <formula>$P18="CT (Contrôle terminal)"</formula>
    </cfRule>
  </conditionalFormatting>
  <conditionalFormatting sqref="L37:L43">
    <cfRule type="expression" dxfId="202" priority="107">
      <formula>$K19="CT (Contrôle terminal)"</formula>
    </cfRule>
  </conditionalFormatting>
  <conditionalFormatting sqref="L37:L43">
    <cfRule type="expression" dxfId="201" priority="110">
      <formula>$K19="CCI (CC Intégral)"</formula>
    </cfRule>
  </conditionalFormatting>
  <conditionalFormatting sqref="L58:L62">
    <cfRule type="expression" dxfId="200" priority="111">
      <formula>$K37="CT (Contrôle terminal)"</formula>
    </cfRule>
  </conditionalFormatting>
  <conditionalFormatting sqref="L58:L62">
    <cfRule type="expression" dxfId="199" priority="113">
      <formula>$K37="CCI (CC Intégral)"</formula>
    </cfRule>
  </conditionalFormatting>
  <conditionalFormatting sqref="L46:L57">
    <cfRule type="expression" dxfId="198" priority="116">
      <formula>$K24="CT (Contrôle terminal)"</formula>
    </cfRule>
  </conditionalFormatting>
  <conditionalFormatting sqref="L46:L57">
    <cfRule type="expression" dxfId="197" priority="118">
      <formula>$K24="CCI (CC Intégral)"</formula>
    </cfRule>
  </conditionalFormatting>
  <conditionalFormatting sqref="D44:P45 R44:R45">
    <cfRule type="expression" dxfId="196" priority="21">
      <formula>$C44="Modification MCC"</formula>
    </cfRule>
  </conditionalFormatting>
  <conditionalFormatting sqref="D44:P45 R44:R45">
    <cfRule type="expression" dxfId="195" priority="22">
      <formula>$C44="Modification"</formula>
    </cfRule>
  </conditionalFormatting>
  <conditionalFormatting sqref="D44:P45 R44:R45">
    <cfRule type="expression" dxfId="194" priority="12">
      <formula>$B44="Option"</formula>
    </cfRule>
  </conditionalFormatting>
  <conditionalFormatting sqref="J44:J45">
    <cfRule type="expression" dxfId="193" priority="17">
      <formula>$I44="NON"</formula>
    </cfRule>
  </conditionalFormatting>
  <conditionalFormatting sqref="L44:L45">
    <cfRule type="expression" dxfId="192" priority="13">
      <formula>$K44="CCI (CC Intégral)"</formula>
    </cfRule>
    <cfRule type="expression" dxfId="191" priority="14">
      <formula>$K44="CT (Contrôle terminal)"</formula>
    </cfRule>
  </conditionalFormatting>
  <conditionalFormatting sqref="L44:L45">
    <cfRule type="expression" dxfId="190" priority="19">
      <formula>$K27="CT (Contrôle terminal)"</formula>
    </cfRule>
  </conditionalFormatting>
  <conditionalFormatting sqref="L44:L45">
    <cfRule type="expression" dxfId="189" priority="20">
      <formula>$K27="CCI (CC Intégral)"</formula>
    </cfRule>
  </conditionalFormatting>
  <conditionalFormatting sqref="M44:M45">
    <cfRule type="expression" dxfId="188" priority="18">
      <formula>$K44="CT (Contrôle terminal)"</formula>
    </cfRule>
  </conditionalFormatting>
  <conditionalFormatting sqref="N44:O45">
    <cfRule type="expression" dxfId="187" priority="16">
      <formula>$K44="CCI (CC Intégral)"</formula>
    </cfRule>
  </conditionalFormatting>
  <conditionalFormatting sqref="Q44">
    <cfRule type="expression" dxfId="186" priority="7">
      <formula>$B44="Option"</formula>
    </cfRule>
    <cfRule type="expression" dxfId="185" priority="8">
      <formula>$C44="Modification MCC"</formula>
    </cfRule>
    <cfRule type="expression" dxfId="184" priority="9">
      <formula>$C44="Modification"</formula>
    </cfRule>
    <cfRule type="expression" dxfId="183" priority="10">
      <formula>$C44="Création"</formula>
    </cfRule>
    <cfRule type="expression" dxfId="182" priority="11">
      <formula>$C44="Fermeture"</formula>
    </cfRule>
  </conditionalFormatting>
  <conditionalFormatting sqref="Q45 S45">
    <cfRule type="expression" dxfId="181" priority="25">
      <formula>$C44="Modification MCC"</formula>
    </cfRule>
    <cfRule type="expression" dxfId="180" priority="26">
      <formula>$C44="Modification"</formula>
    </cfRule>
    <cfRule type="expression" dxfId="179" priority="27">
      <formula>$B44="Option"</formula>
    </cfRule>
    <cfRule type="expression" dxfId="178" priority="29">
      <formula>$C44="Création"</formula>
    </cfRule>
    <cfRule type="expression" dxfId="177" priority="30">
      <formula>$C44="Fermeture"</formula>
    </cfRule>
  </conditionalFormatting>
  <conditionalFormatting sqref="Q45">
    <cfRule type="expression" dxfId="176" priority="28">
      <formula>$P44="Autres"</formula>
    </cfRule>
  </conditionalFormatting>
  <conditionalFormatting sqref="R44:R45">
    <cfRule type="expression" dxfId="175" priority="15">
      <formula>$P44="Autres"</formula>
    </cfRule>
  </conditionalFormatting>
  <conditionalFormatting sqref="S44">
    <cfRule type="expression" dxfId="174" priority="2">
      <formula>$P44="CT (Contrôle terminal)"</formula>
    </cfRule>
  </conditionalFormatting>
  <conditionalFormatting sqref="S44">
    <cfRule type="expression" dxfId="173" priority="1">
      <formula>$B44="Option"</formula>
    </cfRule>
    <cfRule type="expression" dxfId="172" priority="3">
      <formula>$C44="Modification MCC"</formula>
    </cfRule>
    <cfRule type="expression" dxfId="171" priority="4">
      <formula>$C44="Modification"</formula>
    </cfRule>
    <cfRule type="expression" dxfId="170" priority="5">
      <formula>$C44="Création"</formula>
    </cfRule>
    <cfRule type="expression" dxfId="169" priority="6">
      <formula>$C44="Fermeture"</formula>
    </cfRule>
  </conditionalFormatting>
  <conditionalFormatting sqref="S45">
    <cfRule type="expression" dxfId="168" priority="31">
      <formula>$P44="CT (Contrôle terminal)"</formula>
    </cfRule>
  </conditionalFormatting>
  <conditionalFormatting sqref="D44:P45 R44:R45">
    <cfRule type="expression" dxfId="167" priority="23">
      <formula>$C44="Création"</formula>
    </cfRule>
    <cfRule type="expression" dxfId="166" priority="24">
      <formula>$C44="Fermeture"</formula>
    </cfRule>
  </conditionalFormatting>
  <dataValidations count="6">
    <dataValidation type="list" allowBlank="1" showInputMessage="1" showErrorMessage="1" sqref="G19 H19:I305 G23:G305 E19:F305" xr:uid="{EAC9132A-8A74-49B2-AC3C-99091CCAA13C}">
      <formula1>"OUI, NON"</formula1>
    </dataValidation>
    <dataValidation type="list" allowBlank="1" showInputMessage="1" showErrorMessage="1" sqref="P19:P305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5" xr:uid="{4EA637FE-56BA-47F8-968F-E420AF408B7F}">
      <formula1>"Modification MCC"</formula1>
    </dataValidation>
    <dataValidation type="list" allowBlank="1" showInputMessage="1" showErrorMessage="1" sqref="K19:K305" xr:uid="{EED70BAB-1C30-4E6C-A424-DECDABBB26AD}">
      <formula1>List_Controle2</formula1>
    </dataValidation>
    <dataValidation type="list" allowBlank="1" showInputMessage="1" showErrorMessage="1" sqref="N19:N305 Q19:Q43 Q45:Q305" xr:uid="{9BA90068-E330-456A-9318-468F6DC844FC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86B8-0A62-4ECB-8A16-919BB20B5CDD}">
  <dimension ref="A1:T60"/>
  <sheetViews>
    <sheetView topLeftCell="A18" zoomScale="130" zoomScaleNormal="130" workbookViewId="0">
      <selection activeCell="A47" sqref="A47"/>
    </sheetView>
  </sheetViews>
  <sheetFormatPr baseColWidth="10" defaultColWidth="11.33203125" defaultRowHeight="15" x14ac:dyDescent="0.2"/>
  <cols>
    <col min="1" max="1" width="32.83203125" customWidth="1"/>
    <col min="2" max="2" width="18.33203125" customWidth="1"/>
    <col min="7" max="7" width="15.5" customWidth="1"/>
    <col min="8" max="8" width="13.33203125" customWidth="1"/>
    <col min="9" max="9" width="13.5" customWidth="1"/>
    <col min="10" max="10" width="14.1640625" customWidth="1"/>
    <col min="11" max="11" width="18.33203125" customWidth="1"/>
    <col min="13" max="13" width="12.5" customWidth="1"/>
    <col min="14" max="14" width="15.33203125" customWidth="1"/>
    <col min="16" max="16" width="19.83203125" customWidth="1"/>
    <col min="17" max="17" width="16.1640625" customWidth="1"/>
    <col min="19" max="19" width="66.6640625" customWidth="1"/>
    <col min="20" max="20" width="64.5" customWidth="1"/>
  </cols>
  <sheetData>
    <row r="1" spans="1:19" x14ac:dyDescent="0.2">
      <c r="A1" s="129"/>
      <c r="B1" s="129"/>
      <c r="C1" s="129"/>
      <c r="D1" s="129"/>
      <c r="E1" s="129"/>
      <c r="F1" s="129"/>
      <c r="G1" s="129"/>
      <c r="H1" s="129"/>
      <c r="I1" s="129"/>
      <c r="J1" s="37"/>
    </row>
    <row r="2" spans="1:19" x14ac:dyDescent="0.2">
      <c r="A2" s="129"/>
      <c r="B2" s="129"/>
      <c r="C2" s="129"/>
      <c r="D2" s="129"/>
      <c r="E2" s="129"/>
      <c r="F2" s="129"/>
      <c r="G2" s="129"/>
      <c r="H2" s="129"/>
      <c r="I2" s="129"/>
      <c r="J2" s="37"/>
    </row>
    <row r="3" spans="1:19" x14ac:dyDescent="0.2">
      <c r="A3" s="129"/>
      <c r="B3" s="129"/>
      <c r="C3" s="129"/>
      <c r="D3" s="129"/>
      <c r="E3" s="129"/>
      <c r="F3" s="129"/>
      <c r="G3" s="129"/>
      <c r="H3" s="129"/>
      <c r="I3" s="129"/>
      <c r="J3" s="37"/>
    </row>
    <row r="4" spans="1:19" x14ac:dyDescent="0.2">
      <c r="A4" s="129"/>
      <c r="B4" s="129"/>
      <c r="C4" s="129"/>
      <c r="D4" s="129"/>
      <c r="E4" s="129"/>
      <c r="F4" s="129"/>
      <c r="G4" s="129"/>
      <c r="H4" s="129"/>
      <c r="I4" s="129"/>
      <c r="J4" s="37"/>
    </row>
    <row r="5" spans="1:19" x14ac:dyDescent="0.2">
      <c r="A5" s="129"/>
      <c r="B5" s="129"/>
      <c r="C5" s="129"/>
      <c r="D5" s="129"/>
      <c r="E5" s="129"/>
      <c r="F5" s="129"/>
      <c r="G5" s="129"/>
      <c r="H5" s="129"/>
      <c r="I5" s="129"/>
      <c r="J5" s="37"/>
    </row>
    <row r="6" spans="1:19" x14ac:dyDescent="0.2">
      <c r="A6" s="129"/>
      <c r="B6" s="129"/>
      <c r="C6" s="129"/>
      <c r="D6" s="129"/>
      <c r="E6" s="129"/>
      <c r="F6" s="129"/>
      <c r="G6" s="129"/>
      <c r="H6" s="129"/>
      <c r="I6" s="129"/>
      <c r="J6" s="37"/>
    </row>
    <row r="7" spans="1:19" ht="19" x14ac:dyDescent="0.2">
      <c r="A7" s="164" t="s">
        <v>212</v>
      </c>
      <c r="B7" s="128" t="s">
        <v>52</v>
      </c>
      <c r="C7" s="131" t="s">
        <v>273</v>
      </c>
      <c r="D7" s="131"/>
      <c r="E7" s="167" t="s">
        <v>78</v>
      </c>
      <c r="F7" s="168"/>
      <c r="G7" s="131" t="s">
        <v>274</v>
      </c>
      <c r="H7" s="128">
        <v>0</v>
      </c>
      <c r="I7" s="128"/>
      <c r="J7" s="38"/>
      <c r="K7" s="21"/>
    </row>
    <row r="8" spans="1:19" ht="19" x14ac:dyDescent="0.2">
      <c r="A8" s="165"/>
      <c r="B8" s="128"/>
      <c r="C8" s="131"/>
      <c r="D8" s="131"/>
      <c r="E8" s="167"/>
      <c r="F8" s="168"/>
      <c r="G8" s="131"/>
      <c r="H8" s="128"/>
      <c r="I8" s="128"/>
      <c r="J8" s="38"/>
      <c r="K8" s="21"/>
    </row>
    <row r="9" spans="1:19" ht="19" x14ac:dyDescent="0.2">
      <c r="A9" s="165"/>
      <c r="B9" s="128"/>
      <c r="C9" s="131"/>
      <c r="D9" s="131"/>
      <c r="E9" s="167"/>
      <c r="F9" s="168"/>
      <c r="G9" s="131"/>
      <c r="H9" s="128"/>
      <c r="I9" s="128"/>
      <c r="J9" s="38"/>
      <c r="K9" s="21"/>
    </row>
    <row r="10" spans="1:19" ht="19" x14ac:dyDescent="0.2">
      <c r="A10" s="165"/>
      <c r="B10" s="128"/>
      <c r="C10" s="138" t="s">
        <v>215</v>
      </c>
      <c r="D10" s="138"/>
      <c r="E10" s="142" t="s">
        <v>78</v>
      </c>
      <c r="F10" s="143"/>
      <c r="G10" s="143"/>
      <c r="H10" s="143"/>
      <c r="I10" s="144"/>
      <c r="J10" s="39"/>
      <c r="K10" s="21"/>
    </row>
    <row r="11" spans="1:19" ht="19" x14ac:dyDescent="0.2">
      <c r="A11" s="166"/>
      <c r="B11" s="128"/>
      <c r="C11" s="138"/>
      <c r="D11" s="138"/>
      <c r="E11" s="145"/>
      <c r="F11" s="146"/>
      <c r="G11" s="146"/>
      <c r="H11" s="146"/>
      <c r="I11" s="147"/>
      <c r="J11" s="39"/>
      <c r="K11" s="21"/>
    </row>
    <row r="12" spans="1:19" x14ac:dyDescent="0.2">
      <c r="C12" s="16"/>
      <c r="I12" s="35"/>
      <c r="J12" s="35"/>
      <c r="M12" s="134" t="s">
        <v>275</v>
      </c>
      <c r="N12" s="135"/>
      <c r="O12" s="148"/>
      <c r="P12" s="134" t="s">
        <v>276</v>
      </c>
      <c r="Q12" s="135"/>
      <c r="R12" s="135"/>
      <c r="S12" s="148"/>
    </row>
    <row r="13" spans="1:19" x14ac:dyDescent="0.2">
      <c r="A13" s="150" t="s">
        <v>216</v>
      </c>
      <c r="B13" s="152" t="s">
        <v>217</v>
      </c>
      <c r="C13" s="152"/>
      <c r="D13" s="150" t="s">
        <v>277</v>
      </c>
      <c r="E13" s="152">
        <v>0</v>
      </c>
      <c r="F13" s="152"/>
      <c r="G13" s="152"/>
      <c r="I13" s="35"/>
      <c r="J13" s="35"/>
      <c r="M13" s="136"/>
      <c r="N13" s="137"/>
      <c r="O13" s="149"/>
      <c r="P13" s="136"/>
      <c r="Q13" s="137"/>
      <c r="R13" s="137"/>
      <c r="S13" s="149"/>
    </row>
    <row r="14" spans="1:19" x14ac:dyDescent="0.2">
      <c r="A14" s="151"/>
      <c r="B14" s="152"/>
      <c r="C14" s="152"/>
      <c r="D14" s="151"/>
      <c r="E14" s="152"/>
      <c r="F14" s="152"/>
      <c r="G14" s="152"/>
      <c r="I14" s="35"/>
      <c r="J14" s="35"/>
      <c r="M14" s="130" t="s">
        <v>278</v>
      </c>
      <c r="N14" s="134" t="s">
        <v>279</v>
      </c>
      <c r="O14" s="148"/>
      <c r="P14" s="129"/>
      <c r="Q14" s="155"/>
      <c r="R14" s="158"/>
      <c r="S14" s="150"/>
    </row>
    <row r="15" spans="1:19" x14ac:dyDescent="0.2">
      <c r="A15" s="150" t="s">
        <v>280</v>
      </c>
      <c r="B15" s="160" t="s">
        <v>185</v>
      </c>
      <c r="C15" s="161"/>
      <c r="D15" s="150" t="s">
        <v>281</v>
      </c>
      <c r="E15" s="152">
        <v>0</v>
      </c>
      <c r="F15" s="152"/>
      <c r="G15" s="152"/>
      <c r="I15" s="35"/>
      <c r="J15" s="35"/>
      <c r="M15" s="130"/>
      <c r="N15" s="153"/>
      <c r="O15" s="154"/>
      <c r="P15" s="129"/>
      <c r="Q15" s="156"/>
      <c r="R15" s="158"/>
      <c r="S15" s="159"/>
    </row>
    <row r="16" spans="1:19" x14ac:dyDescent="0.2">
      <c r="A16" s="151"/>
      <c r="B16" s="162"/>
      <c r="C16" s="163"/>
      <c r="D16" s="151"/>
      <c r="E16" s="152"/>
      <c r="F16" s="152"/>
      <c r="G16" s="152"/>
      <c r="I16" s="35"/>
      <c r="J16" s="35"/>
      <c r="M16" s="130"/>
      <c r="N16" s="153"/>
      <c r="O16" s="154"/>
      <c r="P16" s="129"/>
      <c r="Q16" s="156"/>
      <c r="R16" s="158"/>
      <c r="S16" s="159"/>
    </row>
    <row r="17" spans="1:20" x14ac:dyDescent="0.2">
      <c r="L17" s="17"/>
      <c r="M17" s="130"/>
      <c r="N17" s="136"/>
      <c r="O17" s="149"/>
      <c r="P17" s="129"/>
      <c r="Q17" s="157"/>
      <c r="R17" s="158"/>
      <c r="S17" s="151"/>
    </row>
    <row r="18" spans="1:20" ht="48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x14ac:dyDescent="0.2">
      <c r="A19" s="54" t="s">
        <v>228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230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232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x14ac:dyDescent="0.2">
      <c r="A22" s="54" t="s">
        <v>234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x14ac:dyDescent="0.2">
      <c r="A23" s="54" t="s">
        <v>235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x14ac:dyDescent="0.2">
      <c r="A24" s="54" t="s">
        <v>237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x14ac:dyDescent="0.2">
      <c r="A25" s="54" t="s">
        <v>239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x14ac:dyDescent="0.2">
      <c r="A26" s="54" t="s">
        <v>241</v>
      </c>
      <c r="B26" s="55" t="s">
        <v>23</v>
      </c>
      <c r="C26" s="56"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16" x14ac:dyDescent="0.2">
      <c r="A27" s="43" t="s">
        <v>242</v>
      </c>
      <c r="B27" s="43" t="s">
        <v>13</v>
      </c>
      <c r="C27" s="42">
        <v>0</v>
      </c>
      <c r="D27" s="7"/>
      <c r="E27" s="7" t="s">
        <v>298</v>
      </c>
      <c r="F27" s="7" t="s">
        <v>298</v>
      </c>
      <c r="G27" s="7" t="s">
        <v>298</v>
      </c>
      <c r="H27" s="7" t="s">
        <v>298</v>
      </c>
      <c r="I27" s="40" t="s">
        <v>298</v>
      </c>
      <c r="J27" s="40">
        <v>7</v>
      </c>
      <c r="K27" s="76" t="s">
        <v>20</v>
      </c>
      <c r="L27" s="40"/>
      <c r="M27" s="73">
        <v>1</v>
      </c>
      <c r="N27" s="91" t="s">
        <v>37</v>
      </c>
      <c r="O27" s="73"/>
      <c r="P27" s="73" t="s">
        <v>20</v>
      </c>
      <c r="Q27" s="91" t="s">
        <v>37</v>
      </c>
      <c r="R27" s="40"/>
      <c r="S27" s="40"/>
      <c r="T27" s="45"/>
    </row>
    <row r="28" spans="1:20" ht="16" x14ac:dyDescent="0.2">
      <c r="A28" s="83" t="s">
        <v>244</v>
      </c>
      <c r="B28" s="83" t="s">
        <v>23</v>
      </c>
      <c r="C28" s="84"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0" t="s">
        <v>298</v>
      </c>
      <c r="J28" s="80"/>
      <c r="K28" s="78" t="s">
        <v>20</v>
      </c>
      <c r="L28" s="40"/>
      <c r="M28" s="78">
        <v>1</v>
      </c>
      <c r="N28" s="81" t="s">
        <v>37</v>
      </c>
      <c r="O28" s="40"/>
      <c r="P28" s="78" t="s">
        <v>20</v>
      </c>
      <c r="Q28" s="81" t="s">
        <v>21</v>
      </c>
      <c r="R28" s="40"/>
      <c r="S28" s="77"/>
      <c r="T28" s="45"/>
    </row>
    <row r="29" spans="1:20" ht="16" x14ac:dyDescent="0.2">
      <c r="A29" s="83" t="s">
        <v>247</v>
      </c>
      <c r="B29" s="83" t="s">
        <v>23</v>
      </c>
      <c r="C29" s="84">
        <v>0</v>
      </c>
      <c r="D29" s="85">
        <v>1</v>
      </c>
      <c r="E29" s="85" t="s">
        <v>298</v>
      </c>
      <c r="F29" s="85" t="s">
        <v>298</v>
      </c>
      <c r="G29" s="80" t="s">
        <v>298</v>
      </c>
      <c r="H29" s="80" t="s">
        <v>298</v>
      </c>
      <c r="I29" s="80" t="s">
        <v>298</v>
      </c>
      <c r="J29" s="80"/>
      <c r="K29" s="78" t="s">
        <v>20</v>
      </c>
      <c r="L29" s="40"/>
      <c r="M29" s="78">
        <v>1</v>
      </c>
      <c r="N29" s="81" t="s">
        <v>37</v>
      </c>
      <c r="O29" s="40"/>
      <c r="P29" s="78" t="s">
        <v>20</v>
      </c>
      <c r="Q29" s="81" t="s">
        <v>21</v>
      </c>
      <c r="R29" s="40"/>
      <c r="S29" s="77"/>
      <c r="T29" s="45"/>
    </row>
    <row r="30" spans="1:20" ht="16" x14ac:dyDescent="0.2">
      <c r="A30" s="43" t="s">
        <v>248</v>
      </c>
      <c r="B30" s="43" t="s">
        <v>13</v>
      </c>
      <c r="C30" s="42">
        <v>0</v>
      </c>
      <c r="D30" s="7"/>
      <c r="E30" s="7" t="s">
        <v>298</v>
      </c>
      <c r="F30" s="7" t="s">
        <v>298</v>
      </c>
      <c r="G30" s="7" t="s">
        <v>298</v>
      </c>
      <c r="H30" s="7" t="s">
        <v>298</v>
      </c>
      <c r="I30" s="40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16" x14ac:dyDescent="0.2">
      <c r="A31" s="43" t="s">
        <v>250</v>
      </c>
      <c r="B31" s="43" t="s">
        <v>23</v>
      </c>
      <c r="C31" s="42">
        <v>0</v>
      </c>
      <c r="D31" s="7">
        <v>1</v>
      </c>
      <c r="E31" s="7" t="s">
        <v>298</v>
      </c>
      <c r="F31" s="7" t="s">
        <v>298</v>
      </c>
      <c r="G31" s="7" t="s">
        <v>298</v>
      </c>
      <c r="H31" s="7" t="s">
        <v>298</v>
      </c>
      <c r="I31" s="40" t="s">
        <v>298</v>
      </c>
      <c r="J31" s="40"/>
      <c r="K31" s="40" t="s">
        <v>20</v>
      </c>
      <c r="L31" s="40"/>
      <c r="M31" s="40">
        <v>1</v>
      </c>
      <c r="N31" s="40" t="s">
        <v>306</v>
      </c>
      <c r="O31" s="40" t="s">
        <v>307</v>
      </c>
      <c r="P31" s="40" t="s">
        <v>20</v>
      </c>
      <c r="Q31" s="40" t="s">
        <v>306</v>
      </c>
      <c r="R31" s="40" t="s">
        <v>307</v>
      </c>
      <c r="S31" s="6" t="s">
        <v>301</v>
      </c>
      <c r="T31" s="62"/>
    </row>
    <row r="32" spans="1:20" ht="16" x14ac:dyDescent="0.2">
      <c r="A32" s="43" t="s">
        <v>252</v>
      </c>
      <c r="B32" s="43" t="s">
        <v>23</v>
      </c>
      <c r="C32" s="42">
        <v>0</v>
      </c>
      <c r="D32" s="7">
        <v>1</v>
      </c>
      <c r="E32" s="7" t="s">
        <v>298</v>
      </c>
      <c r="F32" s="7" t="s">
        <v>298</v>
      </c>
      <c r="G32" s="7" t="s">
        <v>298</v>
      </c>
      <c r="H32" s="7" t="s">
        <v>298</v>
      </c>
      <c r="I32" s="40" t="s">
        <v>298</v>
      </c>
      <c r="J32" s="40"/>
      <c r="K32" s="40" t="s">
        <v>20</v>
      </c>
      <c r="L32" s="40"/>
      <c r="M32" s="40">
        <v>1</v>
      </c>
      <c r="N32" t="s">
        <v>37</v>
      </c>
      <c r="O32" s="40"/>
      <c r="P32" s="40" t="s">
        <v>20</v>
      </c>
      <c r="Q32" t="s">
        <v>37</v>
      </c>
      <c r="R32" s="40"/>
      <c r="S32" s="6" t="s">
        <v>302</v>
      </c>
      <c r="T32" s="45"/>
    </row>
    <row r="33" spans="1:20" ht="16" x14ac:dyDescent="0.2">
      <c r="A33" s="43" t="s">
        <v>253</v>
      </c>
      <c r="B33" s="43" t="s">
        <v>13</v>
      </c>
      <c r="C33" s="42">
        <v>0</v>
      </c>
      <c r="D33" s="7"/>
      <c r="E33" s="7" t="s">
        <v>298</v>
      </c>
      <c r="F33" s="7" t="s">
        <v>298</v>
      </c>
      <c r="G33" s="7" t="s">
        <v>298</v>
      </c>
      <c r="H33" s="7" t="s">
        <v>298</v>
      </c>
      <c r="I33" s="40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16" x14ac:dyDescent="0.2">
      <c r="A34" s="89" t="s">
        <v>255</v>
      </c>
      <c r="B34" s="83" t="s">
        <v>23</v>
      </c>
      <c r="C34" s="84">
        <v>0</v>
      </c>
      <c r="D34" s="85">
        <v>1</v>
      </c>
      <c r="E34" s="85" t="s">
        <v>298</v>
      </c>
      <c r="F34" s="85" t="s">
        <v>298</v>
      </c>
      <c r="G34" s="85" t="s">
        <v>298</v>
      </c>
      <c r="H34" s="85" t="s">
        <v>298</v>
      </c>
      <c r="I34" s="80" t="s">
        <v>298</v>
      </c>
      <c r="J34" s="80"/>
      <c r="K34" s="80" t="s">
        <v>20</v>
      </c>
      <c r="L34" s="80"/>
      <c r="M34" s="80">
        <v>1</v>
      </c>
      <c r="N34" s="95" t="s">
        <v>37</v>
      </c>
      <c r="O34" s="80"/>
      <c r="P34" s="80" t="s">
        <v>20</v>
      </c>
      <c r="Q34" s="81" t="s">
        <v>21</v>
      </c>
      <c r="R34" s="40"/>
      <c r="S34" s="40"/>
      <c r="T34" s="45"/>
    </row>
    <row r="35" spans="1:20" ht="16" x14ac:dyDescent="0.2">
      <c r="A35" s="89" t="s">
        <v>257</v>
      </c>
      <c r="B35" s="93" t="s">
        <v>23</v>
      </c>
      <c r="C35" s="94">
        <v>0</v>
      </c>
      <c r="D35" s="14">
        <v>1</v>
      </c>
      <c r="E35" s="14" t="s">
        <v>298</v>
      </c>
      <c r="F35" s="14" t="s">
        <v>298</v>
      </c>
      <c r="G35" s="14" t="s">
        <v>298</v>
      </c>
      <c r="H35" s="14" t="s">
        <v>298</v>
      </c>
      <c r="I35" s="77" t="s">
        <v>298</v>
      </c>
      <c r="J35" s="77"/>
      <c r="K35" s="77" t="s">
        <v>20</v>
      </c>
      <c r="L35" s="77"/>
      <c r="M35" s="77">
        <v>1</v>
      </c>
      <c r="N35" s="77" t="s">
        <v>306</v>
      </c>
      <c r="O35" s="77" t="s">
        <v>307</v>
      </c>
      <c r="P35" s="77" t="s">
        <v>20</v>
      </c>
      <c r="Q35" s="77" t="s">
        <v>306</v>
      </c>
      <c r="R35" s="77" t="s">
        <v>307</v>
      </c>
      <c r="S35" s="40"/>
      <c r="T35" s="45"/>
    </row>
    <row r="36" spans="1:20" ht="60" x14ac:dyDescent="0.2">
      <c r="A36" s="170" t="s">
        <v>341</v>
      </c>
      <c r="B36" s="7" t="s">
        <v>38</v>
      </c>
      <c r="C36" s="94"/>
      <c r="D36" s="86"/>
      <c r="E36" s="86"/>
      <c r="F36" s="86"/>
      <c r="G36" s="86"/>
      <c r="H36" s="86"/>
      <c r="I36" s="78"/>
      <c r="J36" s="78"/>
      <c r="K36" s="78"/>
      <c r="L36" s="78"/>
      <c r="M36" s="78"/>
      <c r="N36" s="192"/>
      <c r="O36" s="78"/>
      <c r="P36" s="78"/>
      <c r="Q36" s="192"/>
      <c r="R36" s="78"/>
      <c r="S36" s="80"/>
      <c r="T36" s="90"/>
    </row>
    <row r="37" spans="1:20" ht="16" x14ac:dyDescent="0.2">
      <c r="A37" s="66" t="s">
        <v>258</v>
      </c>
      <c r="B37" s="7" t="s">
        <v>13</v>
      </c>
      <c r="C37" s="84">
        <v>0</v>
      </c>
      <c r="D37" s="85"/>
      <c r="E37" s="85" t="s">
        <v>298</v>
      </c>
      <c r="F37" s="85" t="s">
        <v>298</v>
      </c>
      <c r="G37" s="80" t="s">
        <v>298</v>
      </c>
      <c r="H37" s="80" t="s">
        <v>298</v>
      </c>
      <c r="I37" s="80" t="s">
        <v>298</v>
      </c>
      <c r="J37" s="80"/>
      <c r="K37" s="76" t="s">
        <v>20</v>
      </c>
      <c r="L37" s="76"/>
      <c r="M37" s="76">
        <v>1</v>
      </c>
      <c r="N37" s="82" t="s">
        <v>37</v>
      </c>
      <c r="O37" s="76"/>
      <c r="P37" s="76" t="s">
        <v>20</v>
      </c>
      <c r="Q37" s="82" t="s">
        <v>37</v>
      </c>
      <c r="R37" s="40"/>
      <c r="S37" s="70" t="s">
        <v>302</v>
      </c>
      <c r="T37" s="45"/>
    </row>
    <row r="38" spans="1:20" ht="16" x14ac:dyDescent="0.2">
      <c r="A38" s="70" t="s">
        <v>260</v>
      </c>
      <c r="B38" s="71" t="s">
        <v>23</v>
      </c>
      <c r="C38" s="75">
        <v>0</v>
      </c>
      <c r="D38" s="71"/>
      <c r="E38" s="71" t="s">
        <v>303</v>
      </c>
      <c r="F38" s="71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0" t="s">
        <v>302</v>
      </c>
      <c r="T38" s="45"/>
    </row>
    <row r="39" spans="1:20" ht="16" x14ac:dyDescent="0.2">
      <c r="A39" s="6" t="s">
        <v>263</v>
      </c>
      <c r="B39" s="7" t="s">
        <v>23</v>
      </c>
      <c r="C39" s="84">
        <v>0</v>
      </c>
      <c r="D39" s="86">
        <v>1</v>
      </c>
      <c r="E39" s="86" t="s">
        <v>298</v>
      </c>
      <c r="F39" s="78" t="s">
        <v>298</v>
      </c>
      <c r="G39" s="78" t="s">
        <v>298</v>
      </c>
      <c r="H39" s="78" t="s">
        <v>298</v>
      </c>
      <c r="I39" s="78" t="s">
        <v>298</v>
      </c>
      <c r="J39" s="80"/>
      <c r="K39" s="78" t="s">
        <v>20</v>
      </c>
      <c r="L39" s="80"/>
      <c r="M39" s="80">
        <v>1</v>
      </c>
      <c r="N39" s="81" t="s">
        <v>37</v>
      </c>
      <c r="O39" s="80"/>
      <c r="P39" s="78" t="s">
        <v>20</v>
      </c>
      <c r="Q39" s="81" t="s">
        <v>37</v>
      </c>
      <c r="R39" s="80"/>
      <c r="S39" s="79" t="s">
        <v>302</v>
      </c>
      <c r="T39" s="45"/>
    </row>
    <row r="40" spans="1:20" ht="16" x14ac:dyDescent="0.2">
      <c r="A40" s="6" t="s">
        <v>265</v>
      </c>
      <c r="B40" s="7" t="s">
        <v>23</v>
      </c>
      <c r="C40" s="84" t="s">
        <v>15</v>
      </c>
      <c r="D40" s="86">
        <v>1</v>
      </c>
      <c r="E40" s="86" t="s">
        <v>298</v>
      </c>
      <c r="F40" s="78" t="s">
        <v>298</v>
      </c>
      <c r="G40" s="78" t="s">
        <v>298</v>
      </c>
      <c r="H40" s="78" t="s">
        <v>298</v>
      </c>
      <c r="I40" s="78" t="s">
        <v>298</v>
      </c>
      <c r="J40" s="80"/>
      <c r="K40" s="78" t="s">
        <v>20</v>
      </c>
      <c r="L40" s="80"/>
      <c r="M40" s="80">
        <v>1</v>
      </c>
      <c r="N40" s="81" t="s">
        <v>37</v>
      </c>
      <c r="O40" s="80"/>
      <c r="P40" s="78" t="s">
        <v>20</v>
      </c>
      <c r="Q40" s="81" t="s">
        <v>37</v>
      </c>
      <c r="R40" s="80"/>
      <c r="S40" s="79" t="s">
        <v>302</v>
      </c>
      <c r="T40" s="45"/>
    </row>
    <row r="41" spans="1:20" x14ac:dyDescent="0.2">
      <c r="A41" s="173" t="s">
        <v>342</v>
      </c>
      <c r="B41" s="85"/>
      <c r="C41" s="42">
        <v>0</v>
      </c>
      <c r="D41" s="186">
        <v>1</v>
      </c>
      <c r="E41" s="85"/>
      <c r="F41" s="85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90"/>
    </row>
    <row r="42" spans="1:20" ht="16" x14ac:dyDescent="0.2">
      <c r="A42" s="89" t="s">
        <v>343</v>
      </c>
      <c r="B42" s="86" t="s">
        <v>23</v>
      </c>
      <c r="C42" s="42"/>
      <c r="D42" s="186">
        <v>1</v>
      </c>
      <c r="E42" s="85"/>
      <c r="F42" s="85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90"/>
    </row>
    <row r="43" spans="1:20" ht="16" x14ac:dyDescent="0.2">
      <c r="A43" s="89" t="s">
        <v>344</v>
      </c>
      <c r="B43" s="86" t="s">
        <v>23</v>
      </c>
      <c r="C43" s="42"/>
      <c r="D43" s="186">
        <v>1</v>
      </c>
      <c r="E43" s="85"/>
      <c r="F43" s="85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90"/>
    </row>
    <row r="44" spans="1:20" ht="36" customHeight="1" x14ac:dyDescent="0.2">
      <c r="A44" s="202" t="s">
        <v>346</v>
      </c>
      <c r="B44" s="86" t="s">
        <v>23</v>
      </c>
      <c r="C44" s="42"/>
      <c r="D44" s="186"/>
      <c r="E44" s="186" t="s">
        <v>303</v>
      </c>
      <c r="F44" s="186" t="s">
        <v>303</v>
      </c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9" t="s">
        <v>349</v>
      </c>
    </row>
    <row r="45" spans="1:20" ht="51" customHeight="1" x14ac:dyDescent="0.2">
      <c r="A45" s="202" t="s">
        <v>348</v>
      </c>
      <c r="B45" s="193" t="s">
        <v>23</v>
      </c>
      <c r="C45" s="42"/>
      <c r="D45" s="186">
        <v>1</v>
      </c>
      <c r="E45" s="186" t="s">
        <v>298</v>
      </c>
      <c r="F45" s="186" t="s">
        <v>303</v>
      </c>
      <c r="G45" s="187" t="s">
        <v>298</v>
      </c>
      <c r="H45" s="187"/>
      <c r="I45" s="187" t="s">
        <v>298</v>
      </c>
      <c r="J45" s="187"/>
      <c r="K45" s="187" t="s">
        <v>10</v>
      </c>
      <c r="L45" s="187"/>
      <c r="M45" s="186" t="s">
        <v>350</v>
      </c>
      <c r="N45" s="187"/>
      <c r="O45" s="187"/>
      <c r="P45" s="187"/>
      <c r="Q45" s="187" t="s">
        <v>21</v>
      </c>
      <c r="R45" s="187" t="s">
        <v>351</v>
      </c>
      <c r="S45" s="190" t="s">
        <v>352</v>
      </c>
      <c r="T45" s="191" t="s">
        <v>353</v>
      </c>
    </row>
    <row r="46" spans="1:20" x14ac:dyDescent="0.2">
      <c r="A46" s="43" t="s">
        <v>266</v>
      </c>
      <c r="B46" s="43" t="s">
        <v>38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" customHeight="1" x14ac:dyDescent="0.2">
      <c r="A47" s="199" t="s">
        <v>267</v>
      </c>
      <c r="B47" s="43" t="s">
        <v>23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" t="s">
        <v>304</v>
      </c>
      <c r="T47" s="45"/>
    </row>
    <row r="48" spans="1:20" x14ac:dyDescent="0.2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x14ac:dyDescent="0.2">
      <c r="A49" s="43" t="s">
        <v>269</v>
      </c>
      <c r="B49" s="43" t="s">
        <v>38</v>
      </c>
      <c r="C49" s="42"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x14ac:dyDescent="0.2">
      <c r="A50" s="64" t="s">
        <v>270</v>
      </c>
      <c r="B50" s="43" t="s">
        <v>23</v>
      </c>
      <c r="C50" s="42"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6" t="s">
        <v>305</v>
      </c>
      <c r="T50" s="45"/>
    </row>
    <row r="51" spans="1:20" x14ac:dyDescent="0.2">
      <c r="A51" s="64" t="s">
        <v>272</v>
      </c>
      <c r="B51" s="43" t="s">
        <v>23</v>
      </c>
      <c r="C51" s="42"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6" t="s">
        <v>305</v>
      </c>
      <c r="T51" s="45"/>
    </row>
    <row r="52" spans="1:20" x14ac:dyDescent="0.2">
      <c r="A52" s="43">
        <v>0</v>
      </c>
      <c r="B52" s="43">
        <v>0</v>
      </c>
      <c r="C52" s="42">
        <v>0</v>
      </c>
      <c r="D52" s="7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x14ac:dyDescent="0.2">
      <c r="A53" s="43">
        <v>0</v>
      </c>
      <c r="B53" s="43">
        <v>0</v>
      </c>
      <c r="C53" s="42">
        <v>0</v>
      </c>
      <c r="D53" s="7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x14ac:dyDescent="0.2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x14ac:dyDescent="0.2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x14ac:dyDescent="0.2">
      <c r="A56" s="43">
        <v>0</v>
      </c>
      <c r="B56" s="43">
        <v>0</v>
      </c>
      <c r="C56" s="42"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x14ac:dyDescent="0.2">
      <c r="A57" s="43">
        <v>0</v>
      </c>
      <c r="B57" s="43">
        <v>0</v>
      </c>
      <c r="C57" s="42"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x14ac:dyDescent="0.2">
      <c r="A58" s="43">
        <v>0</v>
      </c>
      <c r="B58" s="43">
        <v>0</v>
      </c>
      <c r="C58" s="42"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x14ac:dyDescent="0.2">
      <c r="A59" s="43">
        <v>0</v>
      </c>
      <c r="B59" s="43">
        <v>0</v>
      </c>
      <c r="C59" s="42"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x14ac:dyDescent="0.2">
      <c r="A60" s="43">
        <v>0</v>
      </c>
      <c r="B60" s="43">
        <v>0</v>
      </c>
      <c r="C60" s="42"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37:B40 B36">
    <cfRule type="expression" dxfId="165" priority="40">
      <formula>$F36="Modification"</formula>
    </cfRule>
    <cfRule type="expression" dxfId="164" priority="41">
      <formula>$F36="Création"</formula>
    </cfRule>
  </conditionalFormatting>
  <conditionalFormatting sqref="A37:B40 B36">
    <cfRule type="expression" dxfId="163" priority="39">
      <formula>$F36="Fermeture"</formula>
    </cfRule>
  </conditionalFormatting>
  <conditionalFormatting sqref="B41:B45">
    <cfRule type="expression" dxfId="162" priority="33">
      <formula>$F41="Modification"</formula>
    </cfRule>
    <cfRule type="expression" dxfId="161" priority="34">
      <formula>$F41="Création"</formula>
    </cfRule>
  </conditionalFormatting>
  <conditionalFormatting sqref="B41:B45">
    <cfRule type="expression" dxfId="160" priority="32">
      <formula>$F41="Fermeture"</formula>
    </cfRule>
  </conditionalFormatting>
  <conditionalFormatting sqref="A41:A42">
    <cfRule type="expression" dxfId="159" priority="35">
      <formula>#REF!="Modification MCC"</formula>
    </cfRule>
    <cfRule type="expression" dxfId="158" priority="36">
      <formula>#REF!="Modification"</formula>
    </cfRule>
    <cfRule type="expression" dxfId="157" priority="37">
      <formula>#REF!="Création"</formula>
    </cfRule>
    <cfRule type="expression" dxfId="156" priority="38">
      <formula>#REF!="Fermeture"</formula>
    </cfRule>
  </conditionalFormatting>
  <conditionalFormatting sqref="A43">
    <cfRule type="expression" dxfId="155" priority="42">
      <formula>#REF!="Modification MCC"</formula>
    </cfRule>
    <cfRule type="expression" dxfId="154" priority="43">
      <formula>#REF!="Modification"</formula>
    </cfRule>
    <cfRule type="expression" dxfId="153" priority="44">
      <formula>#REF!="Création"</formula>
    </cfRule>
    <cfRule type="expression" dxfId="152" priority="45">
      <formula>#REF!="Fermeture"</formula>
    </cfRule>
  </conditionalFormatting>
  <conditionalFormatting sqref="D44:P45 R44:R45">
    <cfRule type="expression" dxfId="151" priority="21">
      <formula>$C44="Modification MCC"</formula>
    </cfRule>
  </conditionalFormatting>
  <conditionalFormatting sqref="D44:P45 R44:R45">
    <cfRule type="expression" dxfId="150" priority="22">
      <formula>$C44="Modification"</formula>
    </cfRule>
  </conditionalFormatting>
  <conditionalFormatting sqref="D44:P45 R44:R45">
    <cfRule type="expression" dxfId="149" priority="12">
      <formula>$B44="Option"</formula>
    </cfRule>
  </conditionalFormatting>
  <conditionalFormatting sqref="J44:J45">
    <cfRule type="expression" dxfId="148" priority="17">
      <formula>$I44="NON"</formula>
    </cfRule>
  </conditionalFormatting>
  <conditionalFormatting sqref="L44:L45">
    <cfRule type="expression" dxfId="147" priority="13">
      <formula>$K44="CCI (CC Intégral)"</formula>
    </cfRule>
    <cfRule type="expression" dxfId="146" priority="14">
      <formula>$K44="CT (Contrôle terminal)"</formula>
    </cfRule>
  </conditionalFormatting>
  <conditionalFormatting sqref="L44:L45">
    <cfRule type="expression" dxfId="145" priority="19">
      <formula>$K27="CT (Contrôle terminal)"</formula>
    </cfRule>
  </conditionalFormatting>
  <conditionalFormatting sqref="L44:L45">
    <cfRule type="expression" dxfId="144" priority="20">
      <formula>$K27="CCI (CC Intégral)"</formula>
    </cfRule>
  </conditionalFormatting>
  <conditionalFormatting sqref="M44:M45">
    <cfRule type="expression" dxfId="143" priority="18">
      <formula>$K44="CT (Contrôle terminal)"</formula>
    </cfRule>
  </conditionalFormatting>
  <conditionalFormatting sqref="N44:O45">
    <cfRule type="expression" dxfId="142" priority="16">
      <formula>$K44="CCI (CC Intégral)"</formula>
    </cfRule>
  </conditionalFormatting>
  <conditionalFormatting sqref="Q44">
    <cfRule type="expression" dxfId="141" priority="7">
      <formula>$B44="Option"</formula>
    </cfRule>
    <cfRule type="expression" dxfId="140" priority="8">
      <formula>$C44="Modification MCC"</formula>
    </cfRule>
    <cfRule type="expression" dxfId="139" priority="9">
      <formula>$C44="Modification"</formula>
    </cfRule>
    <cfRule type="expression" dxfId="138" priority="10">
      <formula>$C44="Création"</formula>
    </cfRule>
    <cfRule type="expression" dxfId="137" priority="11">
      <formula>$C44="Fermeture"</formula>
    </cfRule>
  </conditionalFormatting>
  <conditionalFormatting sqref="Q45 S45">
    <cfRule type="expression" dxfId="136" priority="25">
      <formula>$C44="Modification MCC"</formula>
    </cfRule>
    <cfRule type="expression" dxfId="135" priority="26">
      <formula>$C44="Modification"</formula>
    </cfRule>
    <cfRule type="expression" dxfId="134" priority="27">
      <formula>$B44="Option"</formula>
    </cfRule>
    <cfRule type="expression" dxfId="133" priority="29">
      <formula>$C44="Création"</formula>
    </cfRule>
    <cfRule type="expression" dxfId="132" priority="30">
      <formula>$C44="Fermeture"</formula>
    </cfRule>
  </conditionalFormatting>
  <conditionalFormatting sqref="Q45">
    <cfRule type="expression" dxfId="131" priority="28">
      <formula>$P44="Autres"</formula>
    </cfRule>
  </conditionalFormatting>
  <conditionalFormatting sqref="R44:R45">
    <cfRule type="expression" dxfId="130" priority="15">
      <formula>$P44="Autres"</formula>
    </cfRule>
  </conditionalFormatting>
  <conditionalFormatting sqref="S44">
    <cfRule type="expression" dxfId="129" priority="2">
      <formula>$P44="CT (Contrôle terminal)"</formula>
    </cfRule>
  </conditionalFormatting>
  <conditionalFormatting sqref="S44">
    <cfRule type="expression" dxfId="128" priority="1">
      <formula>$B44="Option"</formula>
    </cfRule>
    <cfRule type="expression" dxfId="127" priority="3">
      <formula>$C44="Modification MCC"</formula>
    </cfRule>
    <cfRule type="expression" dxfId="126" priority="4">
      <formula>$C44="Modification"</formula>
    </cfRule>
    <cfRule type="expression" dxfId="125" priority="5">
      <formula>$C44="Création"</formula>
    </cfRule>
    <cfRule type="expression" dxfId="124" priority="6">
      <formula>$C44="Fermeture"</formula>
    </cfRule>
  </conditionalFormatting>
  <conditionalFormatting sqref="S45">
    <cfRule type="expression" dxfId="123" priority="31">
      <formula>$P44="CT (Contrôle terminal)"</formula>
    </cfRule>
  </conditionalFormatting>
  <conditionalFormatting sqref="D44:P45 R44:R45">
    <cfRule type="expression" dxfId="122" priority="23">
      <formula>$C44="Création"</formula>
    </cfRule>
    <cfRule type="expression" dxfId="121" priority="24">
      <formula>$C44="Fermeture"</formula>
    </cfRule>
  </conditionalFormatting>
  <dataValidations count="5">
    <dataValidation type="list" allowBlank="1" showInputMessage="1" showErrorMessage="1" sqref="B36:B45" xr:uid="{15413E16-C6DC-3545-A244-5C010F59787A}">
      <formula1>"UE, ECUE, BLOC, OPTION, Parcours Pédagogique"</formula1>
    </dataValidation>
    <dataValidation type="list" allowBlank="1" showInputMessage="1" showErrorMessage="1" sqref="N44:N45 Q45" xr:uid="{3C1F9BD8-7ECB-134F-AA16-E757AFBE850A}">
      <formula1>List_Controle</formula1>
    </dataValidation>
    <dataValidation type="list" allowBlank="1" showInputMessage="1" showErrorMessage="1" sqref="K44:K45" xr:uid="{01073962-A5A3-4249-9C53-2498253C6A55}">
      <formula1>List_Controle2</formula1>
    </dataValidation>
    <dataValidation type="list" allowBlank="1" showInputMessage="1" showErrorMessage="1" sqref="P44:P45" xr:uid="{1B93427A-266C-D441-B52A-1D6727B1605C}">
      <formula1>"CT (Contrôle terminal), Autres"</formula1>
    </dataValidation>
    <dataValidation type="list" allowBlank="1" showInputMessage="1" showErrorMessage="1" sqref="E44:I45" xr:uid="{76BCD2D9-B3C2-D848-8405-BECF42F6328C}">
      <formula1>"OUI, NON"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5"/>
  <sheetViews>
    <sheetView zoomScale="94" zoomScaleNormal="94" workbookViewId="0">
      <pane ySplit="18" topLeftCell="A30" activePane="bottomLeft" state="frozen"/>
      <selection pane="bottomLeft" activeCell="A40" sqref="A40:XFD42"/>
    </sheetView>
  </sheetViews>
  <sheetFormatPr baseColWidth="10" defaultColWidth="11.33203125" defaultRowHeight="15" x14ac:dyDescent="0.2"/>
  <cols>
    <col min="1" max="1" width="18.33203125" style="16" customWidth="1"/>
    <col min="2" max="2" width="53.3320312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</row>
    <row r="6" spans="1:10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</row>
    <row r="7" spans="1:10" ht="18" customHeight="1" x14ac:dyDescent="0.2">
      <c r="A7" s="131" t="s">
        <v>212</v>
      </c>
      <c r="B7" s="125" t="str">
        <f>'Fiche Générale'!B3</f>
        <v>Portail_SHS</v>
      </c>
      <c r="C7" s="131" t="s">
        <v>213</v>
      </c>
      <c r="D7" s="131"/>
      <c r="E7" s="139" t="str">
        <f>'Fiche Générale'!B4</f>
        <v>Sociologie</v>
      </c>
      <c r="F7" s="125"/>
      <c r="G7" s="131" t="s">
        <v>214</v>
      </c>
      <c r="H7" s="169">
        <f>'Fiche Générale'!B5</f>
        <v>0</v>
      </c>
      <c r="I7" s="169"/>
      <c r="J7" s="169"/>
    </row>
    <row r="8" spans="1:10" ht="18" customHeight="1" x14ac:dyDescent="0.2">
      <c r="A8" s="131"/>
      <c r="B8" s="126"/>
      <c r="C8" s="131"/>
      <c r="D8" s="131"/>
      <c r="E8" s="140"/>
      <c r="F8" s="126"/>
      <c r="G8" s="131"/>
      <c r="H8" s="169"/>
      <c r="I8" s="169"/>
      <c r="J8" s="169"/>
    </row>
    <row r="9" spans="1:10" ht="18" customHeight="1" x14ac:dyDescent="0.2">
      <c r="A9" s="131"/>
      <c r="B9" s="126"/>
      <c r="C9" s="131"/>
      <c r="D9" s="131"/>
      <c r="E9" s="141"/>
      <c r="F9" s="127"/>
      <c r="G9" s="131"/>
      <c r="H9" s="169"/>
      <c r="I9" s="169"/>
      <c r="J9" s="169"/>
    </row>
    <row r="10" spans="1:10" ht="18" customHeight="1" x14ac:dyDescent="0.2">
      <c r="A10" s="131"/>
      <c r="B10" s="126"/>
      <c r="C10" s="138" t="s">
        <v>215</v>
      </c>
      <c r="D10" s="138"/>
      <c r="E10" s="142" t="str">
        <f>'Fiche Générale'!B9</f>
        <v>Sociologie</v>
      </c>
      <c r="F10" s="143"/>
      <c r="G10" s="143"/>
      <c r="H10" s="143"/>
      <c r="I10" s="143"/>
      <c r="J10" s="144"/>
    </row>
    <row r="11" spans="1:10" ht="18" customHeight="1" x14ac:dyDescent="0.2">
      <c r="A11" s="131"/>
      <c r="B11" s="127"/>
      <c r="C11" s="138"/>
      <c r="D11" s="138"/>
      <c r="E11" s="145"/>
      <c r="F11" s="146"/>
      <c r="G11" s="146"/>
      <c r="H11" s="146"/>
      <c r="I11" s="146"/>
      <c r="J11" s="147"/>
    </row>
    <row r="13" spans="1:10" x14ac:dyDescent="0.2">
      <c r="A13" s="130" t="s">
        <v>216</v>
      </c>
      <c r="B13" s="161" t="str">
        <f>'S5 Maquette'!B13:B14</f>
        <v>3 ème Année de Licence</v>
      </c>
      <c r="C13" s="130" t="s">
        <v>218</v>
      </c>
      <c r="D13" s="130"/>
      <c r="E13" s="152">
        <f>'S5 Maquette'!E13:F14</f>
        <v>0</v>
      </c>
      <c r="F13" s="152"/>
      <c r="G13" s="130" t="s">
        <v>199</v>
      </c>
      <c r="H13" s="107">
        <f>Calcul!D7</f>
        <v>320</v>
      </c>
      <c r="I13" s="107"/>
    </row>
    <row r="14" spans="1:10" x14ac:dyDescent="0.2">
      <c r="A14" s="130"/>
      <c r="B14" s="163"/>
      <c r="C14" s="130"/>
      <c r="D14" s="130"/>
      <c r="E14" s="152"/>
      <c r="F14" s="152"/>
      <c r="G14" s="130"/>
      <c r="H14" s="107"/>
      <c r="I14" s="107"/>
    </row>
    <row r="15" spans="1:10" x14ac:dyDescent="0.2">
      <c r="A15" s="130" t="s">
        <v>219</v>
      </c>
      <c r="B15" s="132" t="s">
        <v>186</v>
      </c>
      <c r="C15" s="134" t="s">
        <v>220</v>
      </c>
      <c r="D15" s="135"/>
      <c r="E15" s="130"/>
      <c r="F15" s="130"/>
      <c r="G15" s="130" t="s">
        <v>200</v>
      </c>
      <c r="H15" s="107">
        <f ca="1">Calcul!D20</f>
        <v>260</v>
      </c>
      <c r="I15" s="107"/>
    </row>
    <row r="16" spans="1:10" x14ac:dyDescent="0.2">
      <c r="A16" s="130"/>
      <c r="B16" s="133"/>
      <c r="C16" s="136"/>
      <c r="D16" s="137"/>
      <c r="E16" s="130"/>
      <c r="F16" s="130"/>
      <c r="G16" s="130"/>
      <c r="H16" s="107"/>
      <c r="I16" s="107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5" customHeight="1" x14ac:dyDescent="0.2">
      <c r="A19" s="53">
        <v>0</v>
      </c>
      <c r="B19" s="51" t="s">
        <v>308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229</v>
      </c>
      <c r="B20" s="51" t="s">
        <v>230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231</v>
      </c>
      <c r="B21" s="51" t="s">
        <v>232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233</v>
      </c>
      <c r="B22" s="52" t="s">
        <v>309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235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236</v>
      </c>
      <c r="B24" s="52" t="s">
        <v>310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238</v>
      </c>
      <c r="B25" s="52" t="s">
        <v>311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240</v>
      </c>
      <c r="B26" s="52" t="s">
        <v>312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65">
        <v>1</v>
      </c>
      <c r="B27" s="66" t="s">
        <v>313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24" t="s">
        <v>243</v>
      </c>
      <c r="B28" s="6" t="s">
        <v>314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14">
        <v>24</v>
      </c>
      <c r="J28" s="7"/>
      <c r="K28" s="7"/>
      <c r="L28" s="7"/>
      <c r="M28" s="7" t="s">
        <v>14</v>
      </c>
      <c r="N28" s="5"/>
      <c r="O28" s="5" t="s">
        <v>245</v>
      </c>
    </row>
    <row r="29" spans="1:15" ht="43.5" customHeight="1" x14ac:dyDescent="0.2">
      <c r="A29" s="24" t="s">
        <v>246</v>
      </c>
      <c r="B29" s="6" t="s">
        <v>315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245</v>
      </c>
    </row>
    <row r="30" spans="1:15" ht="43.5" customHeight="1" x14ac:dyDescent="0.2">
      <c r="A30" s="67">
        <v>2</v>
      </c>
      <c r="B30" s="66" t="s">
        <v>316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5" customHeight="1" x14ac:dyDescent="0.2">
      <c r="A31" s="24" t="s">
        <v>249</v>
      </c>
      <c r="B31" s="6" t="s">
        <v>317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245</v>
      </c>
    </row>
    <row r="32" spans="1:15" ht="43.5" customHeight="1" x14ac:dyDescent="0.2">
      <c r="A32" s="24" t="s">
        <v>251</v>
      </c>
      <c r="B32" s="6" t="s">
        <v>318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245</v>
      </c>
    </row>
    <row r="33" spans="1:15" ht="43.5" customHeight="1" x14ac:dyDescent="0.2">
      <c r="A33" s="67">
        <v>3</v>
      </c>
      <c r="B33" s="66" t="s">
        <v>319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5" customHeight="1" x14ac:dyDescent="0.2">
      <c r="A34" s="24" t="s">
        <v>254</v>
      </c>
      <c r="B34" s="6" t="s">
        <v>320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245</v>
      </c>
    </row>
    <row r="35" spans="1:15" ht="43.5" customHeight="1" x14ac:dyDescent="0.2">
      <c r="A35" s="24" t="s">
        <v>256</v>
      </c>
      <c r="B35" s="6" t="s">
        <v>321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245</v>
      </c>
    </row>
    <row r="36" spans="1:15" ht="43.5" customHeight="1" x14ac:dyDescent="0.2">
      <c r="A36" s="171">
        <v>4</v>
      </c>
      <c r="B36" s="194" t="s">
        <v>354</v>
      </c>
      <c r="C36" s="7" t="s">
        <v>38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5" customHeight="1" x14ac:dyDescent="0.2">
      <c r="A37" s="67" t="s">
        <v>259</v>
      </c>
      <c r="B37" s="66" t="s">
        <v>322</v>
      </c>
      <c r="C37" s="7" t="s">
        <v>13</v>
      </c>
      <c r="D37" s="7">
        <v>6</v>
      </c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5" customHeight="1" x14ac:dyDescent="0.2">
      <c r="A38" s="24" t="s">
        <v>355</v>
      </c>
      <c r="B38" s="6" t="s">
        <v>323</v>
      </c>
      <c r="C38" s="7" t="s">
        <v>23</v>
      </c>
      <c r="D38" s="7">
        <v>3</v>
      </c>
      <c r="E38" s="5"/>
      <c r="F38" s="5"/>
      <c r="G38" s="5"/>
      <c r="H38" s="7"/>
      <c r="I38" s="7"/>
      <c r="J38" s="7">
        <v>12</v>
      </c>
      <c r="K38" s="7"/>
      <c r="L38" s="7"/>
      <c r="M38" s="7" t="s">
        <v>14</v>
      </c>
      <c r="N38" s="5"/>
      <c r="O38" s="5" t="s">
        <v>261</v>
      </c>
    </row>
    <row r="39" spans="1:15" ht="43.5" customHeight="1" x14ac:dyDescent="0.2">
      <c r="A39" s="24" t="s">
        <v>356</v>
      </c>
      <c r="B39" s="6" t="s">
        <v>265</v>
      </c>
      <c r="C39" s="7" t="s">
        <v>23</v>
      </c>
      <c r="D39" s="7">
        <v>3</v>
      </c>
      <c r="E39" s="5"/>
      <c r="F39" s="5" t="s">
        <v>15</v>
      </c>
      <c r="G39" s="5"/>
      <c r="H39" s="7" t="s">
        <v>144</v>
      </c>
      <c r="I39" s="7"/>
      <c r="J39" s="7">
        <v>12</v>
      </c>
      <c r="K39" s="7"/>
      <c r="L39" s="7"/>
      <c r="M39" s="7" t="s">
        <v>14</v>
      </c>
      <c r="N39" s="5"/>
      <c r="O39" s="5" t="s">
        <v>261</v>
      </c>
    </row>
    <row r="40" spans="1:15" ht="43.5" customHeight="1" x14ac:dyDescent="0.2">
      <c r="A40" s="171" t="s">
        <v>262</v>
      </c>
      <c r="B40" s="195" t="s">
        <v>359</v>
      </c>
      <c r="C40" s="196" t="s">
        <v>13</v>
      </c>
      <c r="D40" s="196">
        <v>6</v>
      </c>
      <c r="E40" s="197"/>
      <c r="F40" s="197"/>
      <c r="G40" s="197"/>
      <c r="H40" s="196"/>
      <c r="I40" s="196"/>
      <c r="J40" s="196"/>
      <c r="K40" s="196"/>
      <c r="L40" s="196"/>
      <c r="M40" s="196"/>
      <c r="N40" s="197"/>
      <c r="O40" s="197"/>
    </row>
    <row r="41" spans="1:15" ht="43.5" customHeight="1" x14ac:dyDescent="0.2">
      <c r="A41" s="171" t="s">
        <v>357</v>
      </c>
      <c r="B41" s="198" t="s">
        <v>343</v>
      </c>
      <c r="C41" s="186" t="s">
        <v>23</v>
      </c>
      <c r="D41" s="196"/>
      <c r="E41" s="197"/>
      <c r="F41" s="197"/>
      <c r="G41" s="197"/>
      <c r="H41" s="196"/>
      <c r="I41" s="196"/>
      <c r="J41" s="86">
        <v>18</v>
      </c>
      <c r="K41" s="196"/>
      <c r="L41" s="196"/>
      <c r="M41" s="196"/>
      <c r="N41" s="197"/>
      <c r="O41" s="197"/>
    </row>
    <row r="42" spans="1:15" ht="43.5" customHeight="1" x14ac:dyDescent="0.2">
      <c r="A42" s="171" t="s">
        <v>358</v>
      </c>
      <c r="B42" s="198" t="s">
        <v>344</v>
      </c>
      <c r="C42" s="186" t="s">
        <v>23</v>
      </c>
      <c r="D42" s="196"/>
      <c r="E42" s="197"/>
      <c r="F42" s="197"/>
      <c r="G42" s="197"/>
      <c r="H42" s="196"/>
      <c r="I42" s="196"/>
      <c r="J42" s="86">
        <v>12</v>
      </c>
      <c r="K42" s="196"/>
      <c r="L42" s="196"/>
      <c r="M42" s="196"/>
      <c r="N42" s="197"/>
      <c r="O42" s="197"/>
    </row>
    <row r="43" spans="1:15" ht="43.5" customHeight="1" x14ac:dyDescent="0.2">
      <c r="A43" s="171" t="s">
        <v>361</v>
      </c>
      <c r="B43" s="198" t="s">
        <v>360</v>
      </c>
      <c r="C43" s="186"/>
      <c r="D43" s="196"/>
      <c r="E43" s="197"/>
      <c r="F43" s="197"/>
      <c r="G43" s="197"/>
      <c r="H43" s="196"/>
      <c r="I43" s="196"/>
      <c r="J43" s="86">
        <v>12</v>
      </c>
      <c r="K43" s="196"/>
      <c r="L43" s="196"/>
      <c r="M43" s="196"/>
      <c r="N43" s="197"/>
      <c r="O43" s="197"/>
    </row>
    <row r="44" spans="1:15" ht="43.5" customHeight="1" x14ac:dyDescent="0.2">
      <c r="A44" s="171" t="s">
        <v>362</v>
      </c>
      <c r="B44" s="198" t="s">
        <v>348</v>
      </c>
      <c r="C44" s="186" t="s">
        <v>23</v>
      </c>
      <c r="D44" s="196"/>
      <c r="E44" s="197"/>
      <c r="F44" s="197"/>
      <c r="G44" s="197"/>
      <c r="H44" s="196"/>
      <c r="I44" s="196"/>
      <c r="J44" s="196">
        <v>20</v>
      </c>
      <c r="K44" s="196"/>
      <c r="L44" s="196"/>
      <c r="M44" s="196"/>
      <c r="N44" s="197"/>
      <c r="O44" s="197"/>
    </row>
    <row r="45" spans="1:15" ht="43.5" customHeight="1" x14ac:dyDescent="0.2">
      <c r="A45" s="24"/>
      <c r="B45" s="6" t="s">
        <v>324</v>
      </c>
      <c r="C45" s="7" t="s">
        <v>38</v>
      </c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5" customHeight="1" x14ac:dyDescent="0.2">
      <c r="A46" s="24"/>
      <c r="B46" s="6" t="s">
        <v>325</v>
      </c>
      <c r="C46" s="7" t="s">
        <v>23</v>
      </c>
      <c r="D46" s="7"/>
      <c r="E46" s="5" t="s">
        <v>26</v>
      </c>
      <c r="F46" s="5"/>
      <c r="G46" s="5"/>
      <c r="H46" s="7"/>
      <c r="I46" s="7">
        <v>20</v>
      </c>
      <c r="J46" s="7"/>
      <c r="K46" s="7"/>
      <c r="L46" s="7"/>
      <c r="M46" s="7" t="s">
        <v>24</v>
      </c>
      <c r="N46" s="5" t="s">
        <v>268</v>
      </c>
      <c r="O46" s="5"/>
    </row>
    <row r="47" spans="1:15" ht="43.5" customHeight="1" x14ac:dyDescent="0.2">
      <c r="A47" s="24"/>
      <c r="B47" s="87" t="s">
        <v>330</v>
      </c>
      <c r="C47" s="86" t="s">
        <v>23</v>
      </c>
      <c r="D47" s="7"/>
      <c r="E47" s="88" t="s">
        <v>26</v>
      </c>
      <c r="F47" s="5"/>
      <c r="G47" s="5"/>
      <c r="H47" s="7"/>
      <c r="I47" s="14">
        <v>20</v>
      </c>
      <c r="J47" s="7"/>
      <c r="K47" s="7"/>
      <c r="L47" s="7"/>
      <c r="M47" s="86" t="s">
        <v>24</v>
      </c>
      <c r="N47" s="88" t="s">
        <v>268</v>
      </c>
      <c r="O47" s="88" t="s">
        <v>331</v>
      </c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14"/>
      <c r="J53" s="14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6"/>
      <c r="B56" s="29"/>
      <c r="C56" s="13"/>
      <c r="D56" s="12"/>
      <c r="E56" s="9"/>
      <c r="F56" s="9"/>
      <c r="G56" s="9"/>
      <c r="H56" s="12"/>
      <c r="I56" s="13"/>
      <c r="J56" s="13"/>
      <c r="K56" s="13"/>
      <c r="L56" s="13"/>
      <c r="M56" s="13"/>
      <c r="N56" s="9"/>
      <c r="O56" s="9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5" customHeight="1" x14ac:dyDescent="0.25">
      <c r="A301" s="25"/>
      <c r="B301" s="28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5" customHeight="1" x14ac:dyDescent="0.25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5" customHeight="1" x14ac:dyDescent="0.25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5" customHeight="1" x14ac:dyDescent="0.25">
      <c r="A304" s="25"/>
      <c r="B304" s="28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5" customHeight="1" x14ac:dyDescent="0.25">
      <c r="A305" s="25"/>
      <c r="B305" s="28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004 D1:E1004 G1:N40 G44:N1004 G41:I43 K41:N43">
    <cfRule type="expression" dxfId="120" priority="35">
      <formula>$C1="Option"</formula>
    </cfRule>
  </conditionalFormatting>
  <conditionalFormatting sqref="A19:C26">
    <cfRule type="expression" dxfId="119" priority="36">
      <formula>$F19="Fermeture"</formula>
    </cfRule>
    <cfRule type="expression" dxfId="118" priority="37">
      <formula>$F19="Modification"</formula>
    </cfRule>
    <cfRule type="expression" dxfId="117" priority="38">
      <formula>$F19="Création"</formula>
    </cfRule>
  </conditionalFormatting>
  <conditionalFormatting sqref="A1:O9 A10:E10 K10:O11 A11:D11 A12:O12 A13:H13 J13:O16 A14:F14 A15:H15 A16:F16 A17:O18 D19:O26 A27:O27 A28:N29 A30:O30 A31:N32 A33:O33 A34:N35 A37:O37 A38:N39 A46:A47 C46:O47 A48:O1004 A36 C36:N36 A40:A44 D40:O40 A45:O45 D44:O44 D41:I43 K41:O43">
    <cfRule type="expression" dxfId="116" priority="53">
      <formula>$F1="Modification"</formula>
    </cfRule>
    <cfRule type="expression" dxfId="115" priority="54">
      <formula>$F1="Création"</formula>
    </cfRule>
  </conditionalFormatting>
  <conditionalFormatting sqref="A1:O9 K10:O11 A12:O12 J13:O16 A17:O18 D19:O26 A27:O27 A28:N29 A30:O30 A31:N32 A33:O33 A34:N35 A37:O37 A38:N39 C46:O47 A48:O1004 A10:E10 A11:D11 A13:H13 A14:F14 A15:H15 A16:F16 A46:A47 A36 C36:N36 A40:A44 D40:O40 A45:O45 D44:O44 D41:I43 K41:O43">
    <cfRule type="expression" dxfId="114" priority="52">
      <formula>$F1="Fermeture"</formula>
    </cfRule>
  </conditionalFormatting>
  <conditionalFormatting sqref="B46">
    <cfRule type="expression" dxfId="113" priority="8">
      <formula>$F46="Fermeture"</formula>
    </cfRule>
    <cfRule type="expression" dxfId="112" priority="9">
      <formula>$F46="Modification"</formula>
    </cfRule>
    <cfRule type="expression" dxfId="111" priority="10">
      <formula>$F46="Création"</formula>
    </cfRule>
  </conditionalFormatting>
  <conditionalFormatting sqref="N1:N1004">
    <cfRule type="expression" dxfId="110" priority="51">
      <formula>$M1="Porteuse"</formula>
    </cfRule>
  </conditionalFormatting>
  <conditionalFormatting sqref="O28:O29">
    <cfRule type="expression" dxfId="109" priority="29">
      <formula>$F28="Fermeture"</formula>
    </cfRule>
    <cfRule type="expression" dxfId="108" priority="30">
      <formula>$F28="Modification"</formula>
    </cfRule>
    <cfRule type="expression" dxfId="107" priority="31">
      <formula>$F28="Création"</formula>
    </cfRule>
  </conditionalFormatting>
  <conditionalFormatting sqref="O31:O32">
    <cfRule type="expression" dxfId="106" priority="23">
      <formula>$F31="Fermeture"</formula>
    </cfRule>
    <cfRule type="expression" dxfId="105" priority="24">
      <formula>$F31="Modification"</formula>
    </cfRule>
    <cfRule type="expression" dxfId="104" priority="25">
      <formula>$F31="Création"</formula>
    </cfRule>
  </conditionalFormatting>
  <conditionalFormatting sqref="O34:O36">
    <cfRule type="expression" dxfId="103" priority="17">
      <formula>$F34="Fermeture"</formula>
    </cfRule>
    <cfRule type="expression" dxfId="102" priority="18">
      <formula>$F34="Modification"</formula>
    </cfRule>
    <cfRule type="expression" dxfId="101" priority="19">
      <formula>$F34="Création"</formula>
    </cfRule>
  </conditionalFormatting>
  <conditionalFormatting sqref="O38:O39">
    <cfRule type="expression" dxfId="100" priority="11">
      <formula>$F38="Fermeture"</formula>
    </cfRule>
    <cfRule type="expression" dxfId="99" priority="12">
      <formula>$F38="Modification"</formula>
    </cfRule>
    <cfRule type="expression" dxfId="98" priority="13">
      <formula>$F38="Création"</formula>
    </cfRule>
  </conditionalFormatting>
  <conditionalFormatting sqref="C40:C44">
    <cfRule type="expression" dxfId="97" priority="6">
      <formula>$F40="Modification"</formula>
    </cfRule>
    <cfRule type="expression" dxfId="96" priority="7">
      <formula>$F40="Création"</formula>
    </cfRule>
  </conditionalFormatting>
  <conditionalFormatting sqref="C40:C44">
    <cfRule type="expression" dxfId="95" priority="5">
      <formula>$F40="Fermeture"</formula>
    </cfRule>
  </conditionalFormatting>
  <conditionalFormatting sqref="J41:J43">
    <cfRule type="expression" dxfId="94" priority="1">
      <formula>$C41="Option"</formula>
    </cfRule>
  </conditionalFormatting>
  <conditionalFormatting sqref="J41:J43">
    <cfRule type="expression" dxfId="93" priority="3">
      <formula>$F41="Modification"</formula>
    </cfRule>
    <cfRule type="expression" dxfId="92" priority="4">
      <formula>$F41="Création"</formula>
    </cfRule>
  </conditionalFormatting>
  <conditionalFormatting sqref="J41:J43">
    <cfRule type="expression" dxfId="91" priority="2">
      <formula>$F41="Fermeture"</formula>
    </cfRule>
  </conditionalFormatting>
  <dataValidations count="6">
    <dataValidation type="list" allowBlank="1" showInputMessage="1" showErrorMessage="1" sqref="M19:M305" xr:uid="{479795C5-909B-4AE2-9881-EFE3319EB9D1}">
      <formula1>List_Mutualisation</formula1>
    </dataValidation>
    <dataValidation type="list" allowBlank="1" showInputMessage="1" showErrorMessage="1" sqref="H19:H305" xr:uid="{A3DDB933-5170-4C31-A89C-0731F28E5A87}">
      <formula1>List_CNU</formula1>
    </dataValidation>
    <dataValidation type="list" allowBlank="1" showInputMessage="1" showErrorMessage="1" sqref="C19:C305" xr:uid="{1BB5132C-B000-4A3F-A03B-07FE670CF54E}">
      <formula1>"UE, ECUE, BLOC, OPTION, Parcours Pédagogique"</formula1>
    </dataValidation>
    <dataValidation type="list" allowBlank="1" showInputMessage="1" showErrorMessage="1" sqref="F19:F305" xr:uid="{5AE22C65-C596-4422-A99D-54C42B97053E}">
      <formula1>List_Statut</formula1>
    </dataValidation>
    <dataValidation type="list" allowBlank="1" showInputMessage="1" showErrorMessage="1" sqref="E19:E305" xr:uid="{BB0019CC-A090-4B55-B19B-528DE39AE908}">
      <formula1>List_Type</formula1>
    </dataValidation>
    <dataValidation type="list" allowBlank="1" showInputMessage="1" showErrorMessage="1" sqref="L19:L305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6"/>
  <sheetViews>
    <sheetView zoomScale="80" zoomScaleNormal="80" workbookViewId="0">
      <pane ySplit="18" topLeftCell="A19" activePane="bottomLeft" state="frozen"/>
      <selection activeCell="D25" sqref="D25"/>
      <selection pane="bottomLeft" activeCell="A40" sqref="A40:T44"/>
    </sheetView>
  </sheetViews>
  <sheetFormatPr baseColWidth="10" defaultColWidth="11.33203125" defaultRowHeight="15" x14ac:dyDescent="0.2"/>
  <cols>
    <col min="1" max="1" width="39" style="16" customWidth="1"/>
    <col min="2" max="2" width="50.6640625" style="16" customWidth="1"/>
    <col min="3" max="3" width="15.33203125" style="20" customWidth="1"/>
    <col min="4" max="4" width="20.83203125" style="16" customWidth="1"/>
    <col min="5" max="6" width="15.3320312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33203125" style="16" customWidth="1"/>
    <col min="11" max="11" width="40.6640625" style="16" customWidth="1"/>
    <col min="12" max="12" width="31.6640625" style="16" customWidth="1"/>
    <col min="13" max="13" width="22.33203125" style="16" customWidth="1"/>
    <col min="14" max="15" width="20.33203125" style="16" customWidth="1"/>
    <col min="16" max="16" width="21.83203125" style="16" customWidth="1"/>
    <col min="17" max="17" width="20.33203125" style="16" customWidth="1"/>
    <col min="18" max="18" width="17.33203125" style="16" customWidth="1"/>
    <col min="19" max="19" width="44" style="16" customWidth="1"/>
    <col min="20" max="20" width="46.33203125" style="16" customWidth="1"/>
  </cols>
  <sheetData>
    <row r="1" spans="1:19" x14ac:dyDescent="0.2">
      <c r="A1" s="129"/>
      <c r="B1" s="129"/>
      <c r="C1" s="129"/>
      <c r="D1" s="129"/>
      <c r="E1" s="129"/>
      <c r="F1" s="129"/>
      <c r="G1" s="129"/>
      <c r="H1" s="129"/>
      <c r="I1" s="129"/>
      <c r="J1" s="37"/>
    </row>
    <row r="2" spans="1:19" x14ac:dyDescent="0.2">
      <c r="A2" s="129"/>
      <c r="B2" s="129"/>
      <c r="C2" s="129"/>
      <c r="D2" s="129"/>
      <c r="E2" s="129"/>
      <c r="F2" s="129"/>
      <c r="G2" s="129"/>
      <c r="H2" s="129"/>
      <c r="I2" s="129"/>
      <c r="J2" s="37"/>
    </row>
    <row r="3" spans="1:19" x14ac:dyDescent="0.2">
      <c r="A3" s="129"/>
      <c r="B3" s="129"/>
      <c r="C3" s="129"/>
      <c r="D3" s="129"/>
      <c r="E3" s="129"/>
      <c r="F3" s="129"/>
      <c r="G3" s="129"/>
      <c r="H3" s="129"/>
      <c r="I3" s="129"/>
      <c r="J3" s="37"/>
    </row>
    <row r="4" spans="1:19" x14ac:dyDescent="0.2">
      <c r="A4" s="129"/>
      <c r="B4" s="129"/>
      <c r="C4" s="129"/>
      <c r="D4" s="129"/>
      <c r="E4" s="129"/>
      <c r="F4" s="129"/>
      <c r="G4" s="129"/>
      <c r="H4" s="129"/>
      <c r="I4" s="129"/>
      <c r="J4" s="37"/>
    </row>
    <row r="5" spans="1:19" x14ac:dyDescent="0.2">
      <c r="A5" s="129"/>
      <c r="B5" s="129"/>
      <c r="C5" s="129"/>
      <c r="D5" s="129"/>
      <c r="E5" s="129"/>
      <c r="F5" s="129"/>
      <c r="G5" s="129"/>
      <c r="H5" s="129"/>
      <c r="I5" s="129"/>
      <c r="J5" s="37"/>
    </row>
    <row r="6" spans="1:19" x14ac:dyDescent="0.2">
      <c r="A6" s="129"/>
      <c r="B6" s="129"/>
      <c r="C6" s="129"/>
      <c r="D6" s="129"/>
      <c r="E6" s="129"/>
      <c r="F6" s="129"/>
      <c r="G6" s="129"/>
      <c r="H6" s="129"/>
      <c r="I6" s="129"/>
      <c r="J6" s="37"/>
    </row>
    <row r="7" spans="1:19" ht="14.5" customHeight="1" x14ac:dyDescent="0.2">
      <c r="A7" s="164" t="s">
        <v>212</v>
      </c>
      <c r="B7" s="128" t="str">
        <f>'Fiche Générale'!B3</f>
        <v>Portail_SHS</v>
      </c>
      <c r="C7" s="131" t="s">
        <v>273</v>
      </c>
      <c r="D7" s="131"/>
      <c r="E7" s="167" t="str">
        <f>'Fiche Générale'!B4</f>
        <v>Sociologie</v>
      </c>
      <c r="F7" s="168"/>
      <c r="G7" s="131" t="s">
        <v>274</v>
      </c>
      <c r="H7" s="128">
        <f>'Fiche Générale'!B5</f>
        <v>0</v>
      </c>
      <c r="I7" s="128"/>
      <c r="J7" s="38"/>
      <c r="K7" s="21"/>
    </row>
    <row r="8" spans="1:19" ht="14.5" customHeight="1" x14ac:dyDescent="0.2">
      <c r="A8" s="165"/>
      <c r="B8" s="128"/>
      <c r="C8" s="131"/>
      <c r="D8" s="131"/>
      <c r="E8" s="167"/>
      <c r="F8" s="168"/>
      <c r="G8" s="131"/>
      <c r="H8" s="128"/>
      <c r="I8" s="128"/>
      <c r="J8" s="38"/>
      <c r="K8" s="21"/>
    </row>
    <row r="9" spans="1:19" ht="14.5" customHeight="1" x14ac:dyDescent="0.2">
      <c r="A9" s="165"/>
      <c r="B9" s="128"/>
      <c r="C9" s="131"/>
      <c r="D9" s="131"/>
      <c r="E9" s="167"/>
      <c r="F9" s="168"/>
      <c r="G9" s="131"/>
      <c r="H9" s="128"/>
      <c r="I9" s="128"/>
      <c r="J9" s="38"/>
      <c r="K9" s="21"/>
    </row>
    <row r="10" spans="1:19" ht="14.5" customHeight="1" x14ac:dyDescent="0.2">
      <c r="A10" s="165"/>
      <c r="B10" s="128"/>
      <c r="C10" s="138" t="s">
        <v>215</v>
      </c>
      <c r="D10" s="138"/>
      <c r="E10" s="142" t="str">
        <f>'Fiche Générale'!B9</f>
        <v>Sociologie</v>
      </c>
      <c r="F10" s="143"/>
      <c r="G10" s="143"/>
      <c r="H10" s="143"/>
      <c r="I10" s="144"/>
      <c r="J10" s="39"/>
      <c r="K10" s="21"/>
    </row>
    <row r="11" spans="1:19" ht="14.5" customHeight="1" x14ac:dyDescent="0.2">
      <c r="A11" s="166"/>
      <c r="B11" s="128"/>
      <c r="C11" s="138"/>
      <c r="D11" s="138"/>
      <c r="E11" s="145"/>
      <c r="F11" s="146"/>
      <c r="G11" s="146"/>
      <c r="H11" s="146"/>
      <c r="I11" s="147"/>
      <c r="J11" s="39"/>
      <c r="K11" s="21"/>
    </row>
    <row r="12" spans="1:19" x14ac:dyDescent="0.2">
      <c r="C12" s="16"/>
      <c r="I12" s="35"/>
      <c r="J12" s="35"/>
      <c r="M12" s="134" t="s">
        <v>275</v>
      </c>
      <c r="N12" s="135"/>
      <c r="O12" s="148"/>
      <c r="P12" s="134" t="s">
        <v>276</v>
      </c>
      <c r="Q12" s="135"/>
      <c r="R12" s="135"/>
      <c r="S12" s="148"/>
    </row>
    <row r="13" spans="1:19" x14ac:dyDescent="0.2">
      <c r="A13" s="150" t="s">
        <v>216</v>
      </c>
      <c r="B13" s="152" t="str">
        <f>'S6 Maquette'!B13:B14</f>
        <v>3 ème Année de Licence</v>
      </c>
      <c r="C13" s="152"/>
      <c r="D13" s="150" t="s">
        <v>277</v>
      </c>
      <c r="E13" s="152">
        <f>'S6 Maquette'!E13:F14</f>
        <v>0</v>
      </c>
      <c r="F13" s="152"/>
      <c r="G13" s="152"/>
      <c r="I13" s="35"/>
      <c r="J13" s="35"/>
      <c r="M13" s="136"/>
      <c r="N13" s="137"/>
      <c r="O13" s="149"/>
      <c r="P13" s="136"/>
      <c r="Q13" s="137"/>
      <c r="R13" s="137"/>
      <c r="S13" s="149"/>
    </row>
    <row r="14" spans="1:19" x14ac:dyDescent="0.2">
      <c r="A14" s="151"/>
      <c r="B14" s="152"/>
      <c r="C14" s="152"/>
      <c r="D14" s="151"/>
      <c r="E14" s="152"/>
      <c r="F14" s="152"/>
      <c r="G14" s="152"/>
      <c r="I14" s="35"/>
      <c r="J14" s="35"/>
      <c r="M14" s="130" t="s">
        <v>278</v>
      </c>
      <c r="N14" s="134" t="s">
        <v>279</v>
      </c>
      <c r="O14" s="148"/>
      <c r="P14" s="129"/>
      <c r="Q14" s="155"/>
      <c r="R14" s="158"/>
      <c r="S14" s="150"/>
    </row>
    <row r="15" spans="1:19" x14ac:dyDescent="0.2">
      <c r="A15" s="150" t="s">
        <v>280</v>
      </c>
      <c r="B15" s="160" t="str">
        <f>'S6 Maquette'!B15:B16</f>
        <v>Semestre 6</v>
      </c>
      <c r="C15" s="161"/>
      <c r="D15" s="150" t="s">
        <v>281</v>
      </c>
      <c r="E15" s="152">
        <f>'S6 Maquette'!E15:F16</f>
        <v>0</v>
      </c>
      <c r="F15" s="152"/>
      <c r="G15" s="152"/>
      <c r="I15" s="35"/>
      <c r="J15" s="35"/>
      <c r="M15" s="130"/>
      <c r="N15" s="153"/>
      <c r="O15" s="154"/>
      <c r="P15" s="129"/>
      <c r="Q15" s="156"/>
      <c r="R15" s="158"/>
      <c r="S15" s="159"/>
    </row>
    <row r="16" spans="1:19" x14ac:dyDescent="0.2">
      <c r="A16" s="151"/>
      <c r="B16" s="162"/>
      <c r="C16" s="163"/>
      <c r="D16" s="151"/>
      <c r="E16" s="152"/>
      <c r="F16" s="152"/>
      <c r="G16" s="152"/>
      <c r="I16" s="35"/>
      <c r="J16" s="35"/>
      <c r="M16" s="130"/>
      <c r="N16" s="153"/>
      <c r="O16" s="154"/>
      <c r="P16" s="129"/>
      <c r="Q16" s="156"/>
      <c r="R16" s="158"/>
      <c r="S16" s="159"/>
    </row>
    <row r="17" spans="1:20" x14ac:dyDescent="0.2">
      <c r="L17" s="17"/>
      <c r="M17" s="130"/>
      <c r="N17" s="136"/>
      <c r="O17" s="149"/>
      <c r="P17" s="129"/>
      <c r="Q17" s="157"/>
      <c r="R17" s="158"/>
      <c r="S17" s="151"/>
    </row>
    <row r="18" spans="1:20" ht="59.5" customHeight="1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30.7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83" t="str">
        <f>'S6 Maquette'!B27</f>
        <v>Théorie 2</v>
      </c>
      <c r="B27" s="43" t="str">
        <f>'S6 Maquette'!C27</f>
        <v>UE</v>
      </c>
      <c r="C27" s="42">
        <f>'S6 Maquette'!F27</f>
        <v>0</v>
      </c>
      <c r="D27" s="7"/>
      <c r="E27" s="7" t="s">
        <v>298</v>
      </c>
      <c r="F27" s="7" t="s">
        <v>298</v>
      </c>
      <c r="G27" s="78" t="s">
        <v>298</v>
      </c>
      <c r="H27" s="78" t="s">
        <v>298</v>
      </c>
      <c r="I27" s="7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83" t="str">
        <f>'S6 Maquette'!B28</f>
        <v>Théorie sociologique 4</v>
      </c>
      <c r="B28" s="83" t="str">
        <f>'S6 Maquette'!C28</f>
        <v>ECUE</v>
      </c>
      <c r="C28" s="84">
        <f>'S6 Maquette'!F28</f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5" t="s">
        <v>298</v>
      </c>
      <c r="J28" s="80"/>
      <c r="K28" s="78" t="s">
        <v>20</v>
      </c>
      <c r="L28" s="80"/>
      <c r="M28" s="78"/>
      <c r="N28" s="78" t="s">
        <v>11</v>
      </c>
      <c r="O28" s="78" t="s">
        <v>332</v>
      </c>
      <c r="P28" s="78" t="s">
        <v>20</v>
      </c>
      <c r="Q28" s="78" t="s">
        <v>21</v>
      </c>
      <c r="R28" s="78"/>
      <c r="S28" s="80"/>
      <c r="T28" s="45"/>
    </row>
    <row r="29" spans="1:20" ht="30.75" customHeight="1" x14ac:dyDescent="0.2">
      <c r="A29" s="43" t="str">
        <f>'S6 Maquette'!B29</f>
        <v>Lectures de textes 4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7" t="s">
        <v>298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'S6 Maquette'!B30</f>
        <v>Méthodologie 2</v>
      </c>
      <c r="B30" s="43" t="str">
        <f>'S6 Maquette'!C30</f>
        <v>UE</v>
      </c>
      <c r="C30" s="42">
        <f>'S6 Maquette'!F30</f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7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'S6 Maquette'!B31</f>
        <v>Méthodologie quantitative 2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298</v>
      </c>
      <c r="F31" s="7" t="s">
        <v>298</v>
      </c>
      <c r="G31" s="40" t="s">
        <v>298</v>
      </c>
      <c r="H31" s="40" t="s">
        <v>298</v>
      </c>
      <c r="I31" s="7" t="s">
        <v>298</v>
      </c>
      <c r="J31" s="40"/>
      <c r="K31" s="40" t="s">
        <v>10</v>
      </c>
      <c r="L31" s="40"/>
      <c r="M31" s="40">
        <v>2</v>
      </c>
      <c r="N31" s="40"/>
      <c r="O31" s="40"/>
      <c r="P31" s="40" t="s">
        <v>300</v>
      </c>
      <c r="Q31" s="40"/>
      <c r="R31" s="40"/>
      <c r="S31" s="6" t="s">
        <v>326</v>
      </c>
      <c r="T31" s="45"/>
    </row>
    <row r="32" spans="1:20" ht="30.75" customHeight="1" x14ac:dyDescent="0.2">
      <c r="A32" s="43" t="str">
        <f>'S6 Maquette'!B32</f>
        <v>Méthodologie qualitative 2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298</v>
      </c>
      <c r="F32" s="7" t="s">
        <v>298</v>
      </c>
      <c r="G32" s="40" t="s">
        <v>298</v>
      </c>
      <c r="H32" s="40" t="s">
        <v>298</v>
      </c>
      <c r="I32" s="7" t="s">
        <v>298</v>
      </c>
      <c r="J32" s="40"/>
      <c r="K32" s="40" t="s">
        <v>10</v>
      </c>
      <c r="L32" s="40"/>
      <c r="M32" s="40">
        <v>2</v>
      </c>
      <c r="N32" s="40"/>
      <c r="O32" s="40"/>
      <c r="P32" s="40" t="s">
        <v>300</v>
      </c>
      <c r="Q32" s="40"/>
      <c r="R32" s="40"/>
      <c r="S32" s="6" t="s">
        <v>327</v>
      </c>
      <c r="T32" s="45"/>
    </row>
    <row r="33" spans="1:20" ht="30.75" customHeight="1" x14ac:dyDescent="0.2">
      <c r="A33" s="43" t="str">
        <f>'S6 Maquette'!B33</f>
        <v>Sociologie spécialisée 2</v>
      </c>
      <c r="B33" s="43" t="str">
        <f>'S6 Maquette'!C33</f>
        <v>UE</v>
      </c>
      <c r="C33" s="42">
        <f>'S6 Maquette'!F33</f>
        <v>0</v>
      </c>
      <c r="D33" s="7"/>
      <c r="E33" s="7" t="s">
        <v>298</v>
      </c>
      <c r="F33" s="7" t="s">
        <v>298</v>
      </c>
      <c r="G33" s="40" t="s">
        <v>298</v>
      </c>
      <c r="H33" s="40" t="s">
        <v>298</v>
      </c>
      <c r="I33" s="7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'S6 Maquette'!B34</f>
        <v>Sociologie de l'innovation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298</v>
      </c>
      <c r="F34" s="7" t="s">
        <v>298</v>
      </c>
      <c r="G34" s="40" t="s">
        <v>298</v>
      </c>
      <c r="H34" s="40" t="s">
        <v>298</v>
      </c>
      <c r="I34" s="7" t="s">
        <v>298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43" t="str">
        <f>'S6 Maquette'!B35</f>
        <v>Sociologie du travail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298</v>
      </c>
      <c r="F35" s="7" t="s">
        <v>298</v>
      </c>
      <c r="G35" s="40" t="s">
        <v>298</v>
      </c>
      <c r="H35" s="40" t="s">
        <v>298</v>
      </c>
      <c r="I35" s="7" t="s">
        <v>298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43" customHeight="1" x14ac:dyDescent="0.2">
      <c r="A36" s="185" t="str">
        <f>'S6 Maquette'!B36</f>
        <v>CX UE Insertion Professionnelle 2 ou UE Prepa concours 2D</v>
      </c>
      <c r="B36" s="89" t="str">
        <f>'S6 Maquette'!C36</f>
        <v>OPTION</v>
      </c>
      <c r="C36" s="84"/>
      <c r="D36" s="85"/>
      <c r="E36" s="85"/>
      <c r="F36" s="85"/>
      <c r="G36" s="80"/>
      <c r="H36" s="80"/>
      <c r="I36" s="85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45"/>
    </row>
    <row r="37" spans="1:20" ht="30.75" customHeight="1" x14ac:dyDescent="0.2">
      <c r="A37" s="43" t="str">
        <f>'S6 Maquette'!B37</f>
        <v>Insertion professionnelle 2</v>
      </c>
      <c r="B37" s="43" t="str">
        <f>'S6 Maquette'!C37</f>
        <v>UE</v>
      </c>
      <c r="C37" s="42">
        <f>'S6 Maquette'!F37</f>
        <v>0</v>
      </c>
      <c r="D37" s="7"/>
      <c r="E37" s="7" t="s">
        <v>298</v>
      </c>
      <c r="F37" s="7" t="s">
        <v>298</v>
      </c>
      <c r="G37" s="40" t="s">
        <v>298</v>
      </c>
      <c r="H37" s="40" t="s">
        <v>298</v>
      </c>
      <c r="I37" s="40" t="s">
        <v>298</v>
      </c>
      <c r="J37" s="40"/>
      <c r="K37" s="76" t="s">
        <v>20</v>
      </c>
      <c r="L37" s="40"/>
      <c r="M37" s="40">
        <v>2</v>
      </c>
      <c r="N37" s="76" t="s">
        <v>37</v>
      </c>
      <c r="O37" s="40"/>
      <c r="P37" s="76" t="s">
        <v>300</v>
      </c>
      <c r="Q37" s="40"/>
      <c r="R37" s="40"/>
      <c r="S37" s="68" t="s">
        <v>327</v>
      </c>
      <c r="T37" s="45"/>
    </row>
    <row r="38" spans="1:20" ht="30.75" customHeight="1" x14ac:dyDescent="0.2">
      <c r="A38" s="43" t="str">
        <f>'S6 Maquette'!B38</f>
        <v>Stage</v>
      </c>
      <c r="B38" s="43" t="str">
        <f>'S6 Maquette'!C38</f>
        <v>ECUE</v>
      </c>
      <c r="C38" s="42">
        <f>'S6 Maquette'!F38</f>
        <v>0</v>
      </c>
      <c r="D38" s="86">
        <v>2</v>
      </c>
      <c r="E38" s="86" t="s">
        <v>298</v>
      </c>
      <c r="F38" s="86" t="s">
        <v>298</v>
      </c>
      <c r="G38" s="78" t="s">
        <v>298</v>
      </c>
      <c r="H38" s="78" t="s">
        <v>298</v>
      </c>
      <c r="I38" s="78" t="s">
        <v>298</v>
      </c>
      <c r="J38" s="40"/>
      <c r="K38" s="78" t="s">
        <v>20</v>
      </c>
      <c r="L38" s="40"/>
      <c r="M38" s="40"/>
      <c r="N38" s="78" t="s">
        <v>37</v>
      </c>
      <c r="O38" s="40"/>
      <c r="P38" s="78" t="s">
        <v>300</v>
      </c>
      <c r="Q38" s="40"/>
      <c r="R38" s="40"/>
      <c r="S38" s="79" t="s">
        <v>327</v>
      </c>
      <c r="T38" s="45"/>
    </row>
    <row r="39" spans="1:20" ht="30.75" customHeight="1" x14ac:dyDescent="0.2">
      <c r="A39" s="43" t="str">
        <f>'S6 Maquette'!B39</f>
        <v>Ecritures numériques</v>
      </c>
      <c r="B39" s="43" t="str">
        <f>'S6 Maquette'!C39</f>
        <v>ECUE</v>
      </c>
      <c r="C39" s="42" t="str">
        <f>'S6 Maquette'!F39</f>
        <v>Création</v>
      </c>
      <c r="D39" s="86">
        <v>1</v>
      </c>
      <c r="E39" s="86" t="s">
        <v>298</v>
      </c>
      <c r="F39" s="86" t="s">
        <v>298</v>
      </c>
      <c r="G39" s="40" t="s">
        <v>298</v>
      </c>
      <c r="H39" s="40" t="s">
        <v>298</v>
      </c>
      <c r="I39" s="40" t="s">
        <v>298</v>
      </c>
      <c r="J39" s="40"/>
      <c r="K39" s="78" t="s">
        <v>20</v>
      </c>
      <c r="L39" s="40"/>
      <c r="M39" s="40"/>
      <c r="N39" s="78" t="s">
        <v>37</v>
      </c>
      <c r="O39" s="40"/>
      <c r="P39" s="78" t="s">
        <v>300</v>
      </c>
      <c r="Q39" s="40"/>
      <c r="R39" s="40"/>
      <c r="S39" s="79" t="s">
        <v>327</v>
      </c>
      <c r="T39" s="45"/>
    </row>
    <row r="40" spans="1:20" ht="58" customHeight="1" x14ac:dyDescent="0.2">
      <c r="A40" s="200" t="s">
        <v>359</v>
      </c>
      <c r="B40" s="196" t="s">
        <v>13</v>
      </c>
      <c r="C40" s="42"/>
      <c r="D40" s="86"/>
      <c r="E40" s="86"/>
      <c r="F40" s="86"/>
      <c r="G40" s="80"/>
      <c r="H40" s="80"/>
      <c r="I40" s="80"/>
      <c r="J40" s="80"/>
      <c r="K40" s="78"/>
      <c r="L40" s="80"/>
      <c r="M40" s="80"/>
      <c r="N40" s="78"/>
      <c r="O40" s="80"/>
      <c r="P40" s="78"/>
      <c r="Q40" s="80"/>
      <c r="R40" s="80"/>
      <c r="S40" s="79"/>
      <c r="T40" s="45"/>
    </row>
    <row r="41" spans="1:20" ht="30.75" customHeight="1" x14ac:dyDescent="0.2">
      <c r="A41" s="201" t="s">
        <v>343</v>
      </c>
      <c r="B41" s="186" t="s">
        <v>23</v>
      </c>
      <c r="C41" s="42"/>
      <c r="D41" s="86"/>
      <c r="E41" s="86"/>
      <c r="F41" s="86"/>
      <c r="G41" s="80"/>
      <c r="H41" s="80"/>
      <c r="I41" s="80"/>
      <c r="J41" s="80"/>
      <c r="K41" s="78"/>
      <c r="L41" s="80"/>
      <c r="M41" s="80"/>
      <c r="N41" s="78"/>
      <c r="O41" s="80"/>
      <c r="P41" s="78"/>
      <c r="Q41" s="80"/>
      <c r="R41" s="80"/>
      <c r="S41" s="79"/>
      <c r="T41" s="45"/>
    </row>
    <row r="42" spans="1:20" ht="30.75" customHeight="1" x14ac:dyDescent="0.2">
      <c r="A42" s="201" t="s">
        <v>344</v>
      </c>
      <c r="B42" s="186" t="s">
        <v>23</v>
      </c>
      <c r="C42" s="42"/>
      <c r="D42" s="86"/>
      <c r="E42" s="86"/>
      <c r="F42" s="86"/>
      <c r="G42" s="80"/>
      <c r="H42" s="80"/>
      <c r="I42" s="80"/>
      <c r="J42" s="80"/>
      <c r="K42" s="78"/>
      <c r="L42" s="80"/>
      <c r="M42" s="80"/>
      <c r="N42" s="78"/>
      <c r="O42" s="80"/>
      <c r="P42" s="78"/>
      <c r="Q42" s="80"/>
      <c r="R42" s="80"/>
      <c r="S42" s="79"/>
      <c r="T42" s="45"/>
    </row>
    <row r="43" spans="1:20" ht="30.75" customHeight="1" x14ac:dyDescent="0.2">
      <c r="A43" s="201" t="s">
        <v>360</v>
      </c>
      <c r="B43" s="186"/>
      <c r="C43" s="42"/>
      <c r="D43" s="86"/>
      <c r="E43" s="86"/>
      <c r="F43" s="86"/>
      <c r="G43" s="80"/>
      <c r="H43" s="80"/>
      <c r="I43" s="80"/>
      <c r="J43" s="80"/>
      <c r="K43" s="78"/>
      <c r="L43" s="80"/>
      <c r="M43" s="80"/>
      <c r="N43" s="78"/>
      <c r="O43" s="80"/>
      <c r="P43" s="78"/>
      <c r="Q43" s="80"/>
      <c r="R43" s="80"/>
      <c r="S43" s="79"/>
      <c r="T43" s="45"/>
    </row>
    <row r="44" spans="1:20" ht="30.75" customHeight="1" x14ac:dyDescent="0.2">
      <c r="A44" s="201" t="s">
        <v>348</v>
      </c>
      <c r="B44" s="186" t="s">
        <v>23</v>
      </c>
      <c r="C44" s="42"/>
      <c r="D44" s="186">
        <v>1</v>
      </c>
      <c r="E44" s="186" t="s">
        <v>298</v>
      </c>
      <c r="F44" s="186" t="s">
        <v>303</v>
      </c>
      <c r="G44" s="187" t="s">
        <v>298</v>
      </c>
      <c r="H44" s="187"/>
      <c r="I44" s="187" t="s">
        <v>298</v>
      </c>
      <c r="J44" s="187"/>
      <c r="K44" s="187" t="s">
        <v>10</v>
      </c>
      <c r="L44" s="187"/>
      <c r="M44" s="187">
        <v>2</v>
      </c>
      <c r="N44" s="187"/>
      <c r="O44" s="187"/>
      <c r="P44" s="187"/>
      <c r="Q44" s="187" t="s">
        <v>21</v>
      </c>
      <c r="R44" s="187" t="s">
        <v>363</v>
      </c>
      <c r="S44" s="190" t="s">
        <v>364</v>
      </c>
      <c r="T44" s="191" t="s">
        <v>365</v>
      </c>
    </row>
    <row r="45" spans="1:20" ht="30.75" customHeight="1" x14ac:dyDescent="0.2">
      <c r="A45" s="43" t="str">
        <f>'S6 Maquette'!B40</f>
        <v>UE Preparation concours 2D niveau 3 - SES</v>
      </c>
      <c r="B45" s="43" t="str">
        <f>'S6 Maquette'!C40</f>
        <v>UE</v>
      </c>
      <c r="C45" s="42">
        <f>'S6 Maquette'!F40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 t="str">
        <f>'S6 Maquette'!B45</f>
        <v>UE Ressources humaines 2</v>
      </c>
      <c r="B46" s="43" t="str">
        <f>'S6 Maquette'!C45</f>
        <v>OPTION</v>
      </c>
      <c r="C46" s="42">
        <f>'S6 Maquette'!F45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64" t="str">
        <f>'S6 Maquette'!B46</f>
        <v>Gestion prévisionnelle des emplois et des compétences (ILEEGP6)</v>
      </c>
      <c r="B47" s="43" t="str">
        <f>'S6 Maquette'!C46</f>
        <v>ECUE</v>
      </c>
      <c r="C47" s="42">
        <f>'S6 Maquette'!F46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" t="s">
        <v>304</v>
      </c>
      <c r="T47" s="45"/>
    </row>
    <row r="48" spans="1:20" ht="30.75" customHeight="1" x14ac:dyDescent="0.2">
      <c r="A48" s="43" t="str">
        <f>'S6 Maquette'!B47</f>
        <v xml:space="preserve">Droit administratif et social </v>
      </c>
      <c r="B48" s="43" t="str">
        <f>'S6 Maquette'!C47</f>
        <v>ECUE</v>
      </c>
      <c r="C48" s="42">
        <f>'S6 Maquette'!F47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Maquette'!B48</f>
        <v>0</v>
      </c>
      <c r="B49" s="43">
        <f>'S6 Maquette'!C48</f>
        <v>0</v>
      </c>
      <c r="C49" s="42">
        <f>'S6 Maquette'!F48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Maquette'!B49</f>
        <v>0</v>
      </c>
      <c r="B50" s="43">
        <f>'S6 Maquette'!C49</f>
        <v>0</v>
      </c>
      <c r="C50" s="42">
        <f>'S6 Maquette'!F49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Maquette'!B50</f>
        <v>0</v>
      </c>
      <c r="B51" s="43">
        <f>'S6 Maquette'!C50</f>
        <v>0</v>
      </c>
      <c r="C51" s="42">
        <f>'S6 Maquette'!F50</f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Maquette'!B51</f>
        <v>0</v>
      </c>
      <c r="B52" s="43">
        <f>'S6 Maquette'!C51</f>
        <v>0</v>
      </c>
      <c r="C52" s="42">
        <f>'S6 Maquette'!F51</f>
        <v>0</v>
      </c>
      <c r="D52" s="7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Maquette'!B52</f>
        <v>0</v>
      </c>
      <c r="B53" s="43">
        <f>'S6 Maquette'!C52</f>
        <v>0</v>
      </c>
      <c r="C53" s="42">
        <f>'S6 Maquette'!F52</f>
        <v>0</v>
      </c>
      <c r="D53" s="7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Maquette'!B53</f>
        <v>0</v>
      </c>
      <c r="B54" s="43">
        <f>'S6 Maquette'!C53</f>
        <v>0</v>
      </c>
      <c r="C54" s="42">
        <f>'S6 Maquette'!F53</f>
        <v>0</v>
      </c>
      <c r="D54" s="7"/>
      <c r="E54" s="7"/>
      <c r="F54" s="7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Maquette'!B54</f>
        <v>0</v>
      </c>
      <c r="B55" s="43">
        <f>'S6 Maquette'!C54</f>
        <v>0</v>
      </c>
      <c r="C55" s="42">
        <f>'S6 Maquette'!F54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Maquette'!B55</f>
        <v>0</v>
      </c>
      <c r="B56" s="43">
        <f>'S6 Maquette'!C55</f>
        <v>0</v>
      </c>
      <c r="C56" s="42">
        <f>'S6 Maquette'!F55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Maquette'!B56</f>
        <v>0</v>
      </c>
      <c r="B57" s="43">
        <f>'S6 Maquette'!C56</f>
        <v>0</v>
      </c>
      <c r="C57" s="42">
        <f>'S6 Maquette'!F56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Maquette'!B57</f>
        <v>0</v>
      </c>
      <c r="B58" s="43">
        <f>'S6 Maquette'!C57</f>
        <v>0</v>
      </c>
      <c r="C58" s="42">
        <f>'S6 Maquette'!F57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Maquette'!B58</f>
        <v>0</v>
      </c>
      <c r="B59" s="43">
        <f>'S6 Maquette'!C58</f>
        <v>0</v>
      </c>
      <c r="C59" s="42">
        <f>'S6 Maquette'!F58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Maquette'!B59</f>
        <v>0</v>
      </c>
      <c r="B60" s="43">
        <f>'S6 Maquette'!C59</f>
        <v>0</v>
      </c>
      <c r="C60" s="42">
        <f>'S6 Maquette'!F59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Maquette'!B60</f>
        <v>0</v>
      </c>
      <c r="B61" s="43">
        <f>'S6 Maquette'!C60</f>
        <v>0</v>
      </c>
      <c r="C61" s="42">
        <f>'S6 Maquette'!F60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Maquette'!B61</f>
        <v>0</v>
      </c>
      <c r="B62" s="43">
        <f>'S6 Maquette'!C61</f>
        <v>0</v>
      </c>
      <c r="C62" s="42">
        <f>'S6 Maquette'!F61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Maquette'!B62</f>
        <v>0</v>
      </c>
      <c r="B63" s="43">
        <f>'S6 Maquette'!C62</f>
        <v>0</v>
      </c>
      <c r="C63" s="42">
        <f>'S6 Maquette'!F62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Maquette'!B63</f>
        <v>0</v>
      </c>
      <c r="B64" s="43">
        <f>'S6 Maquette'!C63</f>
        <v>0</v>
      </c>
      <c r="C64" s="42">
        <f>'S6 Maquette'!F63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Maquette'!B64</f>
        <v>0</v>
      </c>
      <c r="B65" s="43">
        <f>'S6 Maquette'!C64</f>
        <v>0</v>
      </c>
      <c r="C65" s="42">
        <f>'S6 Maquette'!F64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Maquette'!B65</f>
        <v>0</v>
      </c>
      <c r="B66" s="43">
        <f>'S6 Maquette'!C65</f>
        <v>0</v>
      </c>
      <c r="C66" s="42">
        <f>'S6 Maquette'!F65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Maquette'!B66</f>
        <v>0</v>
      </c>
      <c r="B67" s="43">
        <f>'S6 Maquette'!C66</f>
        <v>0</v>
      </c>
      <c r="C67" s="42">
        <f>'S6 Maquette'!F66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Maquette'!B67</f>
        <v>0</v>
      </c>
      <c r="B68" s="43">
        <f>'S6 Maquette'!C67</f>
        <v>0</v>
      </c>
      <c r="C68" s="42">
        <f>'S6 Maquette'!F67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Maquette'!B68</f>
        <v>0</v>
      </c>
      <c r="B69" s="43">
        <f>'S6 Maquette'!C68</f>
        <v>0</v>
      </c>
      <c r="C69" s="42">
        <f>'S6 Maquette'!F68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Maquette'!B69</f>
        <v>0</v>
      </c>
      <c r="B70" s="43">
        <f>'S6 Maquette'!C69</f>
        <v>0</v>
      </c>
      <c r="C70" s="42">
        <f>'S6 Maquette'!F69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Maquette'!B70</f>
        <v>0</v>
      </c>
      <c r="B71" s="43">
        <f>'S6 Maquette'!C70</f>
        <v>0</v>
      </c>
      <c r="C71" s="42">
        <f>'S6 Maquette'!F70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Maquette'!B71</f>
        <v>0</v>
      </c>
      <c r="B72" s="43">
        <f>'S6 Maquette'!C71</f>
        <v>0</v>
      </c>
      <c r="C72" s="42">
        <f>'S6 Maquette'!F71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Maquette'!B72</f>
        <v>0</v>
      </c>
      <c r="B73" s="43">
        <f>'S6 Maquette'!C72</f>
        <v>0</v>
      </c>
      <c r="C73" s="42">
        <f>'S6 Maquette'!F72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Maquette'!B73</f>
        <v>0</v>
      </c>
      <c r="B74" s="43">
        <f>'S6 Maquette'!C73</f>
        <v>0</v>
      </c>
      <c r="C74" s="42">
        <f>'S6 Maquette'!F73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Maquette'!B74</f>
        <v>0</v>
      </c>
      <c r="B75" s="43">
        <f>'S6 Maquette'!C74</f>
        <v>0</v>
      </c>
      <c r="C75" s="42">
        <f>'S6 Maquette'!F74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Maquette'!B75</f>
        <v>0</v>
      </c>
      <c r="B76" s="43">
        <f>'S6 Maquette'!C75</f>
        <v>0</v>
      </c>
      <c r="C76" s="42">
        <f>'S6 Maquette'!F75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Maquette'!B76</f>
        <v>0</v>
      </c>
      <c r="B77" s="43">
        <f>'S6 Maquette'!C76</f>
        <v>0</v>
      </c>
      <c r="C77" s="42">
        <f>'S6 Maquette'!F76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Maquette'!B77</f>
        <v>0</v>
      </c>
      <c r="B78" s="43">
        <f>'S6 Maquette'!C77</f>
        <v>0</v>
      </c>
      <c r="C78" s="42">
        <f>'S6 Maquette'!F77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Maquette'!B78</f>
        <v>0</v>
      </c>
      <c r="B79" s="43">
        <f>'S6 Maquette'!C78</f>
        <v>0</v>
      </c>
      <c r="C79" s="42">
        <f>'S6 Maquette'!F78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Maquette'!B79</f>
        <v>0</v>
      </c>
      <c r="B80" s="43">
        <f>'S6 Maquette'!C79</f>
        <v>0</v>
      </c>
      <c r="C80" s="42">
        <f>'S6 Maquette'!F79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Maquette'!B80</f>
        <v>0</v>
      </c>
      <c r="B81" s="43">
        <f>'S6 Maquette'!C80</f>
        <v>0</v>
      </c>
      <c r="C81" s="42">
        <f>'S6 Maquette'!F80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Maquette'!B81</f>
        <v>0</v>
      </c>
      <c r="B82" s="43">
        <f>'S6 Maquette'!C81</f>
        <v>0</v>
      </c>
      <c r="C82" s="42">
        <f>'S6 Maquette'!F81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Maquette'!B82</f>
        <v>0</v>
      </c>
      <c r="B83" s="43">
        <f>'S6 Maquette'!C82</f>
        <v>0</v>
      </c>
      <c r="C83" s="42">
        <f>'S6 Maquette'!F82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Maquette'!B83</f>
        <v>0</v>
      </c>
      <c r="B84" s="43">
        <f>'S6 Maquette'!C83</f>
        <v>0</v>
      </c>
      <c r="C84" s="42">
        <f>'S6 Maquette'!F83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Maquette'!B84</f>
        <v>0</v>
      </c>
      <c r="B85" s="43">
        <f>'S6 Maquette'!C84</f>
        <v>0</v>
      </c>
      <c r="C85" s="42">
        <f>'S6 Maquette'!F84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Maquette'!B85</f>
        <v>0</v>
      </c>
      <c r="B86" s="43">
        <f>'S6 Maquette'!C85</f>
        <v>0</v>
      </c>
      <c r="C86" s="42">
        <f>'S6 Maquette'!F85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Maquette'!B86</f>
        <v>0</v>
      </c>
      <c r="B87" s="43">
        <f>'S6 Maquette'!C86</f>
        <v>0</v>
      </c>
      <c r="C87" s="42">
        <f>'S6 Maquette'!F86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Maquette'!B87</f>
        <v>0</v>
      </c>
      <c r="B88" s="43">
        <f>'S6 Maquette'!C87</f>
        <v>0</v>
      </c>
      <c r="C88" s="42">
        <f>'S6 Maquette'!F87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Maquette'!B88</f>
        <v>0</v>
      </c>
      <c r="B89" s="43">
        <f>'S6 Maquette'!C88</f>
        <v>0</v>
      </c>
      <c r="C89" s="42">
        <f>'S6 Maquette'!F88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Maquette'!B89</f>
        <v>0</v>
      </c>
      <c r="B90" s="43">
        <f>'S6 Maquette'!C89</f>
        <v>0</v>
      </c>
      <c r="C90" s="42">
        <f>'S6 Maquette'!F89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Maquette'!B90</f>
        <v>0</v>
      </c>
      <c r="B91" s="43">
        <f>'S6 Maquette'!C90</f>
        <v>0</v>
      </c>
      <c r="C91" s="42">
        <f>'S6 Maquette'!F90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Maquette'!B91</f>
        <v>0</v>
      </c>
      <c r="B92" s="43">
        <f>'S6 Maquette'!C91</f>
        <v>0</v>
      </c>
      <c r="C92" s="42">
        <f>'S6 Maquette'!F91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Maquette'!B92</f>
        <v>0</v>
      </c>
      <c r="B93" s="43">
        <f>'S6 Maquette'!C92</f>
        <v>0</v>
      </c>
      <c r="C93" s="42">
        <f>'S6 Maquette'!F92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Maquette'!B93</f>
        <v>0</v>
      </c>
      <c r="B94" s="43">
        <f>'S6 Maquette'!C93</f>
        <v>0</v>
      </c>
      <c r="C94" s="42">
        <f>'S6 Maquette'!F93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Maquette'!B94</f>
        <v>0</v>
      </c>
      <c r="B95" s="43">
        <f>'S6 Maquette'!C94</f>
        <v>0</v>
      </c>
      <c r="C95" s="42">
        <f>'S6 Maquette'!F94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Maquette'!B95</f>
        <v>0</v>
      </c>
      <c r="B96" s="43">
        <f>'S6 Maquette'!C95</f>
        <v>0</v>
      </c>
      <c r="C96" s="42">
        <f>'S6 Maquette'!F95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Maquette'!B96</f>
        <v>0</v>
      </c>
      <c r="B97" s="43">
        <f>'S6 Maquette'!C96</f>
        <v>0</v>
      </c>
      <c r="C97" s="42">
        <f>'S6 Maquette'!F96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Maquette'!B97</f>
        <v>0</v>
      </c>
      <c r="B98" s="43">
        <f>'S6 Maquette'!C97</f>
        <v>0</v>
      </c>
      <c r="C98" s="42">
        <f>'S6 Maquette'!F97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Maquette'!B98</f>
        <v>0</v>
      </c>
      <c r="B99" s="43">
        <f>'S6 Maquette'!C98</f>
        <v>0</v>
      </c>
      <c r="C99" s="42">
        <f>'S6 Maquette'!F98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Maquette'!B99</f>
        <v>0</v>
      </c>
      <c r="B100" s="43">
        <f>'S6 Maquette'!C99</f>
        <v>0</v>
      </c>
      <c r="C100" s="42">
        <f>'S6 Maquette'!F99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Maquette'!B100</f>
        <v>0</v>
      </c>
      <c r="B101" s="43">
        <f>'S6 Maquette'!C100</f>
        <v>0</v>
      </c>
      <c r="C101" s="42">
        <f>'S6 Maquette'!F100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Maquette'!B101</f>
        <v>0</v>
      </c>
      <c r="B102" s="43">
        <f>'S6 Maquette'!C101</f>
        <v>0</v>
      </c>
      <c r="C102" s="42">
        <f>'S6 Maquette'!F101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Maquette'!B102</f>
        <v>0</v>
      </c>
      <c r="B103" s="43">
        <f>'S6 Maquette'!C102</f>
        <v>0</v>
      </c>
      <c r="C103" s="42">
        <f>'S6 Maquette'!F102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Maquette'!B103</f>
        <v>0</v>
      </c>
      <c r="B104" s="43">
        <f>'S6 Maquette'!C103</f>
        <v>0</v>
      </c>
      <c r="C104" s="42">
        <f>'S6 Maquette'!F103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Maquette'!B104</f>
        <v>0</v>
      </c>
      <c r="B105" s="43">
        <f>'S6 Maquette'!C104</f>
        <v>0</v>
      </c>
      <c r="C105" s="42">
        <f>'S6 Maquette'!F104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Maquette'!B105</f>
        <v>0</v>
      </c>
      <c r="B106" s="43">
        <f>'S6 Maquette'!C105</f>
        <v>0</v>
      </c>
      <c r="C106" s="42">
        <f>'S6 Maquette'!F105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Maquette'!B106</f>
        <v>0</v>
      </c>
      <c r="B107" s="43">
        <f>'S6 Maquette'!C106</f>
        <v>0</v>
      </c>
      <c r="C107" s="42">
        <f>'S6 Maquette'!F106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Maquette'!B107</f>
        <v>0</v>
      </c>
      <c r="B108" s="43">
        <f>'S6 Maquette'!C107</f>
        <v>0</v>
      </c>
      <c r="C108" s="42">
        <f>'S6 Maquette'!F107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Maquette'!B108</f>
        <v>0</v>
      </c>
      <c r="B109" s="43">
        <f>'S6 Maquette'!C108</f>
        <v>0</v>
      </c>
      <c r="C109" s="42">
        <f>'S6 Maquette'!F108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Maquette'!B109</f>
        <v>0</v>
      </c>
      <c r="B110" s="43">
        <f>'S6 Maquette'!C109</f>
        <v>0</v>
      </c>
      <c r="C110" s="42">
        <f>'S6 Maquette'!F109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Maquette'!B110</f>
        <v>0</v>
      </c>
      <c r="B111" s="43">
        <f>'S6 Maquette'!C110</f>
        <v>0</v>
      </c>
      <c r="C111" s="42">
        <f>'S6 Maquette'!F110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Maquette'!B111</f>
        <v>0</v>
      </c>
      <c r="B112" s="43">
        <f>'S6 Maquette'!C111</f>
        <v>0</v>
      </c>
      <c r="C112" s="42">
        <f>'S6 Maquette'!F111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Maquette'!B112</f>
        <v>0</v>
      </c>
      <c r="B113" s="43">
        <f>'S6 Maquette'!C112</f>
        <v>0</v>
      </c>
      <c r="C113" s="42">
        <f>'S6 Maquette'!F112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Maquette'!B113</f>
        <v>0</v>
      </c>
      <c r="B114" s="43">
        <f>'S6 Maquette'!C113</f>
        <v>0</v>
      </c>
      <c r="C114" s="42">
        <f>'S6 Maquette'!F113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Maquette'!B114</f>
        <v>0</v>
      </c>
      <c r="B115" s="43">
        <f>'S6 Maquette'!C114</f>
        <v>0</v>
      </c>
      <c r="C115" s="42">
        <f>'S6 Maquette'!F114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Maquette'!B115</f>
        <v>0</v>
      </c>
      <c r="B116" s="43">
        <f>'S6 Maquette'!C115</f>
        <v>0</v>
      </c>
      <c r="C116" s="42">
        <f>'S6 Maquette'!F115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Maquette'!B116</f>
        <v>0</v>
      </c>
      <c r="B117" s="43">
        <f>'S6 Maquette'!C116</f>
        <v>0</v>
      </c>
      <c r="C117" s="42">
        <f>'S6 Maquette'!F116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Maquette'!B117</f>
        <v>0</v>
      </c>
      <c r="B118" s="43">
        <f>'S6 Maquette'!C117</f>
        <v>0</v>
      </c>
      <c r="C118" s="42">
        <f>'S6 Maquette'!F117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Maquette'!B118</f>
        <v>0</v>
      </c>
      <c r="B119" s="43">
        <f>'S6 Maquette'!C118</f>
        <v>0</v>
      </c>
      <c r="C119" s="42">
        <f>'S6 Maquette'!F118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Maquette'!B119</f>
        <v>0</v>
      </c>
      <c r="B120" s="43">
        <f>'S6 Maquette'!C119</f>
        <v>0</v>
      </c>
      <c r="C120" s="42">
        <f>'S6 Maquette'!F119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Maquette'!B120</f>
        <v>0</v>
      </c>
      <c r="B121" s="43">
        <f>'S6 Maquette'!C120</f>
        <v>0</v>
      </c>
      <c r="C121" s="42">
        <f>'S6 Maquette'!F120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Maquette'!B121</f>
        <v>0</v>
      </c>
      <c r="B122" s="43">
        <f>'S6 Maquette'!C121</f>
        <v>0</v>
      </c>
      <c r="C122" s="42">
        <f>'S6 Maquette'!F121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Maquette'!B122</f>
        <v>0</v>
      </c>
      <c r="B123" s="43">
        <f>'S6 Maquette'!C122</f>
        <v>0</v>
      </c>
      <c r="C123" s="42">
        <f>'S6 Maquette'!F122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Maquette'!B123</f>
        <v>0</v>
      </c>
      <c r="B124" s="43">
        <f>'S6 Maquette'!C123</f>
        <v>0</v>
      </c>
      <c r="C124" s="42">
        <f>'S6 Maquette'!F123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Maquette'!B124</f>
        <v>0</v>
      </c>
      <c r="B125" s="43">
        <f>'S6 Maquette'!C124</f>
        <v>0</v>
      </c>
      <c r="C125" s="42">
        <f>'S6 Maquette'!F124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Maquette'!B125</f>
        <v>0</v>
      </c>
      <c r="B126" s="43">
        <f>'S6 Maquette'!C125</f>
        <v>0</v>
      </c>
      <c r="C126" s="42">
        <f>'S6 Maquette'!F125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Maquette'!B126</f>
        <v>0</v>
      </c>
      <c r="B127" s="43">
        <f>'S6 Maquette'!C126</f>
        <v>0</v>
      </c>
      <c r="C127" s="42">
        <f>'S6 Maquette'!F126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Maquette'!B127</f>
        <v>0</v>
      </c>
      <c r="B128" s="43">
        <f>'S6 Maquette'!C127</f>
        <v>0</v>
      </c>
      <c r="C128" s="42">
        <f>'S6 Maquette'!F127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Maquette'!B128</f>
        <v>0</v>
      </c>
      <c r="B129" s="43">
        <f>'S6 Maquette'!C128</f>
        <v>0</v>
      </c>
      <c r="C129" s="42">
        <f>'S6 Maquette'!F128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Maquette'!B129</f>
        <v>0</v>
      </c>
      <c r="B130" s="43">
        <f>'S6 Maquette'!C129</f>
        <v>0</v>
      </c>
      <c r="C130" s="42">
        <f>'S6 Maquette'!F129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Maquette'!B130</f>
        <v>0</v>
      </c>
      <c r="B131" s="43">
        <f>'S6 Maquette'!C130</f>
        <v>0</v>
      </c>
      <c r="C131" s="42">
        <f>'S6 Maquette'!F130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Maquette'!B131</f>
        <v>0</v>
      </c>
      <c r="B132" s="43">
        <f>'S6 Maquette'!C131</f>
        <v>0</v>
      </c>
      <c r="C132" s="42">
        <f>'S6 Maquette'!F131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Maquette'!B132</f>
        <v>0</v>
      </c>
      <c r="B133" s="43">
        <f>'S6 Maquette'!C132</f>
        <v>0</v>
      </c>
      <c r="C133" s="42">
        <f>'S6 Maquette'!F132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Maquette'!B133</f>
        <v>0</v>
      </c>
      <c r="B134" s="43">
        <f>'S6 Maquette'!C133</f>
        <v>0</v>
      </c>
      <c r="C134" s="42">
        <f>'S6 Maquette'!F133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Maquette'!B134</f>
        <v>0</v>
      </c>
      <c r="B135" s="43">
        <f>'S6 Maquette'!C134</f>
        <v>0</v>
      </c>
      <c r="C135" s="42">
        <f>'S6 Maquette'!F134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Maquette'!B135</f>
        <v>0</v>
      </c>
      <c r="B136" s="43">
        <f>'S6 Maquette'!C135</f>
        <v>0</v>
      </c>
      <c r="C136" s="42">
        <f>'S6 Maquette'!F135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Maquette'!B136</f>
        <v>0</v>
      </c>
      <c r="B137" s="43">
        <f>'S6 Maquette'!C136</f>
        <v>0</v>
      </c>
      <c r="C137" s="42">
        <f>'S6 Maquette'!F136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Maquette'!B137</f>
        <v>0</v>
      </c>
      <c r="B138" s="43">
        <f>'S6 Maquette'!C137</f>
        <v>0</v>
      </c>
      <c r="C138" s="42">
        <f>'S6 Maquette'!F137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Maquette'!B138</f>
        <v>0</v>
      </c>
      <c r="B139" s="43">
        <f>'S6 Maquette'!C138</f>
        <v>0</v>
      </c>
      <c r="C139" s="42">
        <f>'S6 Maquette'!F138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Maquette'!B139</f>
        <v>0</v>
      </c>
      <c r="B140" s="43">
        <f>'S6 Maquette'!C139</f>
        <v>0</v>
      </c>
      <c r="C140" s="42">
        <f>'S6 Maquette'!F139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Maquette'!B140</f>
        <v>0</v>
      </c>
      <c r="B141" s="43">
        <f>'S6 Maquette'!C140</f>
        <v>0</v>
      </c>
      <c r="C141" s="42">
        <f>'S6 Maquette'!F140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Maquette'!B141</f>
        <v>0</v>
      </c>
      <c r="B142" s="43">
        <f>'S6 Maquette'!C141</f>
        <v>0</v>
      </c>
      <c r="C142" s="42">
        <f>'S6 Maquette'!F141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Maquette'!B142</f>
        <v>0</v>
      </c>
      <c r="B143" s="43">
        <f>'S6 Maquette'!C142</f>
        <v>0</v>
      </c>
      <c r="C143" s="42">
        <f>'S6 Maquette'!F142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Maquette'!B143</f>
        <v>0</v>
      </c>
      <c r="B144" s="43">
        <f>'S6 Maquette'!C143</f>
        <v>0</v>
      </c>
      <c r="C144" s="42">
        <f>'S6 Maquette'!F143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Maquette'!B144</f>
        <v>0</v>
      </c>
      <c r="B145" s="43">
        <f>'S6 Maquette'!C144</f>
        <v>0</v>
      </c>
      <c r="C145" s="42">
        <f>'S6 Maquette'!F144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Maquette'!B145</f>
        <v>0</v>
      </c>
      <c r="B146" s="43">
        <f>'S6 Maquette'!C145</f>
        <v>0</v>
      </c>
      <c r="C146" s="42">
        <f>'S6 Maquette'!F145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Maquette'!B146</f>
        <v>0</v>
      </c>
      <c r="B147" s="43">
        <f>'S6 Maquette'!C146</f>
        <v>0</v>
      </c>
      <c r="C147" s="42">
        <f>'S6 Maquette'!F146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Maquette'!B147</f>
        <v>0</v>
      </c>
      <c r="B148" s="43">
        <f>'S6 Maquette'!C147</f>
        <v>0</v>
      </c>
      <c r="C148" s="42">
        <f>'S6 Maquette'!F147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Maquette'!B148</f>
        <v>0</v>
      </c>
      <c r="B149" s="43">
        <f>'S6 Maquette'!C148</f>
        <v>0</v>
      </c>
      <c r="C149" s="42">
        <f>'S6 Maquette'!F148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Maquette'!B149</f>
        <v>0</v>
      </c>
      <c r="B150" s="43">
        <f>'S6 Maquette'!C149</f>
        <v>0</v>
      </c>
      <c r="C150" s="42">
        <f>'S6 Maquette'!F149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Maquette'!B150</f>
        <v>0</v>
      </c>
      <c r="B151" s="43">
        <f>'S6 Maquette'!C150</f>
        <v>0</v>
      </c>
      <c r="C151" s="42">
        <f>'S6 Maquette'!F150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Maquette'!B151</f>
        <v>0</v>
      </c>
      <c r="B152" s="43">
        <f>'S6 Maquette'!C151</f>
        <v>0</v>
      </c>
      <c r="C152" s="42">
        <f>'S6 Maquette'!F151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Maquette'!B152</f>
        <v>0</v>
      </c>
      <c r="B153" s="43">
        <f>'S6 Maquette'!C152</f>
        <v>0</v>
      </c>
      <c r="C153" s="42">
        <f>'S6 Maquette'!F152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Maquette'!B153</f>
        <v>0</v>
      </c>
      <c r="B154" s="43">
        <f>'S6 Maquette'!C153</f>
        <v>0</v>
      </c>
      <c r="C154" s="42">
        <f>'S6 Maquette'!F153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Maquette'!B154</f>
        <v>0</v>
      </c>
      <c r="B155" s="43">
        <f>'S6 Maquette'!C154</f>
        <v>0</v>
      </c>
      <c r="C155" s="42">
        <f>'S6 Maquette'!F154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Maquette'!B155</f>
        <v>0</v>
      </c>
      <c r="B156" s="43">
        <f>'S6 Maquette'!C155</f>
        <v>0</v>
      </c>
      <c r="C156" s="42">
        <f>'S6 Maquette'!F155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Maquette'!B156</f>
        <v>0</v>
      </c>
      <c r="B157" s="43">
        <f>'S6 Maquette'!C156</f>
        <v>0</v>
      </c>
      <c r="C157" s="42">
        <f>'S6 Maquette'!F156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Maquette'!B157</f>
        <v>0</v>
      </c>
      <c r="B158" s="43">
        <f>'S6 Maquette'!C157</f>
        <v>0</v>
      </c>
      <c r="C158" s="42">
        <f>'S6 Maquette'!F157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Maquette'!B158</f>
        <v>0</v>
      </c>
      <c r="B159" s="43">
        <f>'S6 Maquette'!C158</f>
        <v>0</v>
      </c>
      <c r="C159" s="42">
        <f>'S6 Maquette'!F158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Maquette'!B159</f>
        <v>0</v>
      </c>
      <c r="B160" s="43">
        <f>'S6 Maquette'!C159</f>
        <v>0</v>
      </c>
      <c r="C160" s="42">
        <f>'S6 Maquette'!F159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Maquette'!B160</f>
        <v>0</v>
      </c>
      <c r="B161" s="43">
        <f>'S6 Maquette'!C160</f>
        <v>0</v>
      </c>
      <c r="C161" s="42">
        <f>'S6 Maquette'!F160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Maquette'!B161</f>
        <v>0</v>
      </c>
      <c r="B162" s="43">
        <f>'S6 Maquette'!C161</f>
        <v>0</v>
      </c>
      <c r="C162" s="42">
        <f>'S6 Maquette'!F161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Maquette'!B162</f>
        <v>0</v>
      </c>
      <c r="B163" s="43">
        <f>'S6 Maquette'!C162</f>
        <v>0</v>
      </c>
      <c r="C163" s="42">
        <f>'S6 Maquette'!F162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Maquette'!B163</f>
        <v>0</v>
      </c>
      <c r="B164" s="43">
        <f>'S6 Maquette'!C163</f>
        <v>0</v>
      </c>
      <c r="C164" s="42">
        <f>'S6 Maquette'!F163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Maquette'!B164</f>
        <v>0</v>
      </c>
      <c r="B165" s="43">
        <f>'S6 Maquette'!C164</f>
        <v>0</v>
      </c>
      <c r="C165" s="42">
        <f>'S6 Maquette'!F164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Maquette'!B165</f>
        <v>0</v>
      </c>
      <c r="B166" s="43">
        <f>'S6 Maquette'!C165</f>
        <v>0</v>
      </c>
      <c r="C166" s="42">
        <f>'S6 Maquette'!F165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Maquette'!B166</f>
        <v>0</v>
      </c>
      <c r="B167" s="43">
        <f>'S6 Maquette'!C166</f>
        <v>0</v>
      </c>
      <c r="C167" s="42">
        <f>'S6 Maquette'!F166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Maquette'!B167</f>
        <v>0</v>
      </c>
      <c r="B168" s="43">
        <f>'S6 Maquette'!C167</f>
        <v>0</v>
      </c>
      <c r="C168" s="42">
        <f>'S6 Maquette'!F167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Maquette'!B168</f>
        <v>0</v>
      </c>
      <c r="B169" s="43">
        <f>'S6 Maquette'!C168</f>
        <v>0</v>
      </c>
      <c r="C169" s="42">
        <f>'S6 Maquette'!F168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Maquette'!B169</f>
        <v>0</v>
      </c>
      <c r="B170" s="43">
        <f>'S6 Maquette'!C169</f>
        <v>0</v>
      </c>
      <c r="C170" s="42">
        <f>'S6 Maquette'!F169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Maquette'!B170</f>
        <v>0</v>
      </c>
      <c r="B171" s="43">
        <f>'S6 Maquette'!C170</f>
        <v>0</v>
      </c>
      <c r="C171" s="42">
        <f>'S6 Maquette'!F170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Maquette'!B171</f>
        <v>0</v>
      </c>
      <c r="B172" s="43">
        <f>'S6 Maquette'!C171</f>
        <v>0</v>
      </c>
      <c r="C172" s="42">
        <f>'S6 Maquette'!F171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Maquette'!B172</f>
        <v>0</v>
      </c>
      <c r="B173" s="43">
        <f>'S6 Maquette'!C172</f>
        <v>0</v>
      </c>
      <c r="C173" s="42">
        <f>'S6 Maquette'!F172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Maquette'!B173</f>
        <v>0</v>
      </c>
      <c r="B174" s="43">
        <f>'S6 Maquette'!C173</f>
        <v>0</v>
      </c>
      <c r="C174" s="42">
        <f>'S6 Maquette'!F173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Maquette'!B174</f>
        <v>0</v>
      </c>
      <c r="B175" s="43">
        <f>'S6 Maquette'!C174</f>
        <v>0</v>
      </c>
      <c r="C175" s="42">
        <f>'S6 Maquette'!F174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Maquette'!B175</f>
        <v>0</v>
      </c>
      <c r="B176" s="43">
        <f>'S6 Maquette'!C175</f>
        <v>0</v>
      </c>
      <c r="C176" s="42">
        <f>'S6 Maquette'!F175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Maquette'!B176</f>
        <v>0</v>
      </c>
      <c r="B177" s="43">
        <f>'S6 Maquette'!C176</f>
        <v>0</v>
      </c>
      <c r="C177" s="42">
        <f>'S6 Maquette'!F176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Maquette'!B177</f>
        <v>0</v>
      </c>
      <c r="B178" s="43">
        <f>'S6 Maquette'!C177</f>
        <v>0</v>
      </c>
      <c r="C178" s="42">
        <f>'S6 Maquette'!F177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Maquette'!B178</f>
        <v>0</v>
      </c>
      <c r="B179" s="43">
        <f>'S6 Maquette'!C178</f>
        <v>0</v>
      </c>
      <c r="C179" s="42">
        <f>'S6 Maquette'!F178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Maquette'!B179</f>
        <v>0</v>
      </c>
      <c r="B180" s="43">
        <f>'S6 Maquette'!C179</f>
        <v>0</v>
      </c>
      <c r="C180" s="42">
        <f>'S6 Maquette'!F179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Maquette'!B180</f>
        <v>0</v>
      </c>
      <c r="B181" s="43">
        <f>'S6 Maquette'!C180</f>
        <v>0</v>
      </c>
      <c r="C181" s="42">
        <f>'S6 Maquette'!F180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Maquette'!B181</f>
        <v>0</v>
      </c>
      <c r="B182" s="43">
        <f>'S6 Maquette'!C181</f>
        <v>0</v>
      </c>
      <c r="C182" s="42">
        <f>'S6 Maquette'!F181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Maquette'!B182</f>
        <v>0</v>
      </c>
      <c r="B183" s="43">
        <f>'S6 Maquette'!C182</f>
        <v>0</v>
      </c>
      <c r="C183" s="42">
        <f>'S6 Maquette'!F182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Maquette'!B183</f>
        <v>0</v>
      </c>
      <c r="B184" s="43">
        <f>'S6 Maquette'!C183</f>
        <v>0</v>
      </c>
      <c r="C184" s="42">
        <f>'S6 Maquette'!F183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Maquette'!B184</f>
        <v>0</v>
      </c>
      <c r="B185" s="43">
        <f>'S6 Maquette'!C184</f>
        <v>0</v>
      </c>
      <c r="C185" s="42">
        <f>'S6 Maquette'!F184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Maquette'!B185</f>
        <v>0</v>
      </c>
      <c r="B186" s="43">
        <f>'S6 Maquette'!C185</f>
        <v>0</v>
      </c>
      <c r="C186" s="42">
        <f>'S6 Maquette'!F185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Maquette'!B186</f>
        <v>0</v>
      </c>
      <c r="B187" s="43">
        <f>'S6 Maquette'!C186</f>
        <v>0</v>
      </c>
      <c r="C187" s="42">
        <f>'S6 Maquette'!F186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Maquette'!B187</f>
        <v>0</v>
      </c>
      <c r="B188" s="43">
        <f>'S6 Maquette'!C187</f>
        <v>0</v>
      </c>
      <c r="C188" s="42">
        <f>'S6 Maquette'!F187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Maquette'!B188</f>
        <v>0</v>
      </c>
      <c r="B189" s="43">
        <f>'S6 Maquette'!C188</f>
        <v>0</v>
      </c>
      <c r="C189" s="42">
        <f>'S6 Maquette'!F188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Maquette'!B189</f>
        <v>0</v>
      </c>
      <c r="B190" s="43">
        <f>'S6 Maquette'!C189</f>
        <v>0</v>
      </c>
      <c r="C190" s="42">
        <f>'S6 Maquette'!F189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Maquette'!B190</f>
        <v>0</v>
      </c>
      <c r="B191" s="43">
        <f>'S6 Maquette'!C190</f>
        <v>0</v>
      </c>
      <c r="C191" s="42">
        <f>'S6 Maquette'!F190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Maquette'!B191</f>
        <v>0</v>
      </c>
      <c r="B192" s="43">
        <f>'S6 Maquette'!C191</f>
        <v>0</v>
      </c>
      <c r="C192" s="42">
        <f>'S6 Maquette'!F191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Maquette'!B192</f>
        <v>0</v>
      </c>
      <c r="B193" s="43">
        <f>'S6 Maquette'!C192</f>
        <v>0</v>
      </c>
      <c r="C193" s="42">
        <f>'S6 Maquette'!F192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Maquette'!B193</f>
        <v>0</v>
      </c>
      <c r="B194" s="43">
        <f>'S6 Maquette'!C193</f>
        <v>0</v>
      </c>
      <c r="C194" s="42">
        <f>'S6 Maquette'!F193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Maquette'!B194</f>
        <v>0</v>
      </c>
      <c r="B195" s="43">
        <f>'S6 Maquette'!C194</f>
        <v>0</v>
      </c>
      <c r="C195" s="42">
        <f>'S6 Maquette'!F194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Maquette'!B195</f>
        <v>0</v>
      </c>
      <c r="B196" s="43">
        <f>'S6 Maquette'!C195</f>
        <v>0</v>
      </c>
      <c r="C196" s="42">
        <f>'S6 Maquette'!F195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Maquette'!B196</f>
        <v>0</v>
      </c>
      <c r="B197" s="43">
        <f>'S6 Maquette'!C196</f>
        <v>0</v>
      </c>
      <c r="C197" s="42">
        <f>'S6 Maquette'!F196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Maquette'!B197</f>
        <v>0</v>
      </c>
      <c r="B198" s="43">
        <f>'S6 Maquette'!C197</f>
        <v>0</v>
      </c>
      <c r="C198" s="42">
        <f>'S6 Maquette'!F197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Maquette'!B198</f>
        <v>0</v>
      </c>
      <c r="B199" s="43">
        <f>'S6 Maquette'!C198</f>
        <v>0</v>
      </c>
      <c r="C199" s="42">
        <f>'S6 Maquette'!F198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Maquette'!B199</f>
        <v>0</v>
      </c>
      <c r="B200" s="43">
        <f>'S6 Maquette'!C199</f>
        <v>0</v>
      </c>
      <c r="C200" s="42">
        <f>'S6 Maquette'!F199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Maquette'!B200</f>
        <v>0</v>
      </c>
      <c r="B201" s="43">
        <f>'S6 Maquette'!C200</f>
        <v>0</v>
      </c>
      <c r="C201" s="42">
        <f>'S6 Maquette'!F200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Maquette'!B201</f>
        <v>0</v>
      </c>
      <c r="B202" s="43">
        <f>'S6 Maquette'!C201</f>
        <v>0</v>
      </c>
      <c r="C202" s="42">
        <f>'S6 Maquette'!F201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Maquette'!B202</f>
        <v>0</v>
      </c>
      <c r="B203" s="43">
        <f>'S6 Maquette'!C202</f>
        <v>0</v>
      </c>
      <c r="C203" s="42">
        <f>'S6 Maquette'!F202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Maquette'!B203</f>
        <v>0</v>
      </c>
      <c r="B204" s="43">
        <f>'S6 Maquette'!C203</f>
        <v>0</v>
      </c>
      <c r="C204" s="42">
        <f>'S6 Maquette'!F203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Maquette'!B204</f>
        <v>0</v>
      </c>
      <c r="B205" s="43">
        <f>'S6 Maquette'!C204</f>
        <v>0</v>
      </c>
      <c r="C205" s="42">
        <f>'S6 Maquette'!F204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Maquette'!B205</f>
        <v>0</v>
      </c>
      <c r="B206" s="43">
        <f>'S6 Maquette'!C205</f>
        <v>0</v>
      </c>
      <c r="C206" s="42">
        <f>'S6 Maquette'!F205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Maquette'!B206</f>
        <v>0</v>
      </c>
      <c r="B207" s="43">
        <f>'S6 Maquette'!C206</f>
        <v>0</v>
      </c>
      <c r="C207" s="42">
        <f>'S6 Maquette'!F206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Maquette'!B207</f>
        <v>0</v>
      </c>
      <c r="B208" s="43">
        <f>'S6 Maquette'!C207</f>
        <v>0</v>
      </c>
      <c r="C208" s="42">
        <f>'S6 Maquette'!F207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Maquette'!B208</f>
        <v>0</v>
      </c>
      <c r="B209" s="43">
        <f>'S6 Maquette'!C208</f>
        <v>0</v>
      </c>
      <c r="C209" s="42">
        <f>'S6 Maquette'!F208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Maquette'!B209</f>
        <v>0</v>
      </c>
      <c r="B210" s="43">
        <f>'S6 Maquette'!C209</f>
        <v>0</v>
      </c>
      <c r="C210" s="42">
        <f>'S6 Maquette'!F209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Maquette'!B210</f>
        <v>0</v>
      </c>
      <c r="B211" s="43">
        <f>'S6 Maquette'!C210</f>
        <v>0</v>
      </c>
      <c r="C211" s="42">
        <f>'S6 Maquette'!F210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Maquette'!B211</f>
        <v>0</v>
      </c>
      <c r="B212" s="43">
        <f>'S6 Maquette'!C211</f>
        <v>0</v>
      </c>
      <c r="C212" s="42">
        <f>'S6 Maquette'!F211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Maquette'!B212</f>
        <v>0</v>
      </c>
      <c r="B213" s="43">
        <f>'S6 Maquette'!C212</f>
        <v>0</v>
      </c>
      <c r="C213" s="42">
        <f>'S6 Maquette'!F212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Maquette'!B213</f>
        <v>0</v>
      </c>
      <c r="B214" s="43">
        <f>'S6 Maquette'!C213</f>
        <v>0</v>
      </c>
      <c r="C214" s="42">
        <f>'S6 Maquette'!F213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Maquette'!B214</f>
        <v>0</v>
      </c>
      <c r="B215" s="43">
        <f>'S6 Maquette'!C214</f>
        <v>0</v>
      </c>
      <c r="C215" s="42">
        <f>'S6 Maquette'!F214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Maquette'!B215</f>
        <v>0</v>
      </c>
      <c r="B216" s="43">
        <f>'S6 Maquette'!C215</f>
        <v>0</v>
      </c>
      <c r="C216" s="42">
        <f>'S6 Maquette'!F215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Maquette'!B216</f>
        <v>0</v>
      </c>
      <c r="B217" s="43">
        <f>'S6 Maquette'!C216</f>
        <v>0</v>
      </c>
      <c r="C217" s="42">
        <f>'S6 Maquette'!F216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Maquette'!B217</f>
        <v>0</v>
      </c>
      <c r="B218" s="43">
        <f>'S6 Maquette'!C217</f>
        <v>0</v>
      </c>
      <c r="C218" s="42">
        <f>'S6 Maquette'!F217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Maquette'!B218</f>
        <v>0</v>
      </c>
      <c r="B219" s="43">
        <f>'S6 Maquette'!C218</f>
        <v>0</v>
      </c>
      <c r="C219" s="42">
        <f>'S6 Maquette'!F218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Maquette'!B219</f>
        <v>0</v>
      </c>
      <c r="B220" s="43">
        <f>'S6 Maquette'!C219</f>
        <v>0</v>
      </c>
      <c r="C220" s="42">
        <f>'S6 Maquette'!F219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Maquette'!B220</f>
        <v>0</v>
      </c>
      <c r="B221" s="43">
        <f>'S6 Maquette'!C220</f>
        <v>0</v>
      </c>
      <c r="C221" s="42">
        <f>'S6 Maquette'!F220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Maquette'!B221</f>
        <v>0</v>
      </c>
      <c r="B222" s="43">
        <f>'S6 Maquette'!C221</f>
        <v>0</v>
      </c>
      <c r="C222" s="42">
        <f>'S6 Maquette'!F221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Maquette'!B222</f>
        <v>0</v>
      </c>
      <c r="B223" s="43">
        <f>'S6 Maquette'!C222</f>
        <v>0</v>
      </c>
      <c r="C223" s="42">
        <f>'S6 Maquette'!F222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Maquette'!B223</f>
        <v>0</v>
      </c>
      <c r="B224" s="43">
        <f>'S6 Maquette'!C223</f>
        <v>0</v>
      </c>
      <c r="C224" s="42">
        <f>'S6 Maquette'!F223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Maquette'!B224</f>
        <v>0</v>
      </c>
      <c r="B225" s="43">
        <f>'S6 Maquette'!C224</f>
        <v>0</v>
      </c>
      <c r="C225" s="42">
        <f>'S6 Maquette'!F224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Maquette'!B225</f>
        <v>0</v>
      </c>
      <c r="B226" s="43">
        <f>'S6 Maquette'!C225</f>
        <v>0</v>
      </c>
      <c r="C226" s="42">
        <f>'S6 Maquette'!F225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Maquette'!B226</f>
        <v>0</v>
      </c>
      <c r="B227" s="43">
        <f>'S6 Maquette'!C226</f>
        <v>0</v>
      </c>
      <c r="C227" s="42">
        <f>'S6 Maquette'!F226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Maquette'!B227</f>
        <v>0</v>
      </c>
      <c r="B228" s="43">
        <f>'S6 Maquette'!C227</f>
        <v>0</v>
      </c>
      <c r="C228" s="42">
        <f>'S6 Maquette'!F227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Maquette'!B228</f>
        <v>0</v>
      </c>
      <c r="B229" s="43">
        <f>'S6 Maquette'!C228</f>
        <v>0</v>
      </c>
      <c r="C229" s="42">
        <f>'S6 Maquette'!F228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Maquette'!B229</f>
        <v>0</v>
      </c>
      <c r="B230" s="43">
        <f>'S6 Maquette'!C229</f>
        <v>0</v>
      </c>
      <c r="C230" s="42">
        <f>'S6 Maquette'!F229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Maquette'!B230</f>
        <v>0</v>
      </c>
      <c r="B231" s="43">
        <f>'S6 Maquette'!C230</f>
        <v>0</v>
      </c>
      <c r="C231" s="42">
        <f>'S6 Maquette'!F230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Maquette'!B231</f>
        <v>0</v>
      </c>
      <c r="B232" s="43">
        <f>'S6 Maquette'!C231</f>
        <v>0</v>
      </c>
      <c r="C232" s="42">
        <f>'S6 Maquette'!F231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Maquette'!B232</f>
        <v>0</v>
      </c>
      <c r="B233" s="43">
        <f>'S6 Maquette'!C232</f>
        <v>0</v>
      </c>
      <c r="C233" s="42">
        <f>'S6 Maquette'!F232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Maquette'!B233</f>
        <v>0</v>
      </c>
      <c r="B234" s="43">
        <f>'S6 Maquette'!C233</f>
        <v>0</v>
      </c>
      <c r="C234" s="42">
        <f>'S6 Maquette'!F233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Maquette'!B234</f>
        <v>0</v>
      </c>
      <c r="B235" s="43">
        <f>'S6 Maquette'!C234</f>
        <v>0</v>
      </c>
      <c r="C235" s="42">
        <f>'S6 Maquette'!F234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Maquette'!B235</f>
        <v>0</v>
      </c>
      <c r="B236" s="43">
        <f>'S6 Maquette'!C235</f>
        <v>0</v>
      </c>
      <c r="C236" s="42">
        <f>'S6 Maquette'!F235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Maquette'!B236</f>
        <v>0</v>
      </c>
      <c r="B237" s="43">
        <f>'S6 Maquette'!C236</f>
        <v>0</v>
      </c>
      <c r="C237" s="42">
        <f>'S6 Maquette'!F236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Maquette'!B237</f>
        <v>0</v>
      </c>
      <c r="B238" s="43">
        <f>'S6 Maquette'!C237</f>
        <v>0</v>
      </c>
      <c r="C238" s="42">
        <f>'S6 Maquette'!F237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Maquette'!B238</f>
        <v>0</v>
      </c>
      <c r="B239" s="43">
        <f>'S6 Maquette'!C238</f>
        <v>0</v>
      </c>
      <c r="C239" s="42">
        <f>'S6 Maquette'!F238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Maquette'!B239</f>
        <v>0</v>
      </c>
      <c r="B240" s="43">
        <f>'S6 Maquette'!C239</f>
        <v>0</v>
      </c>
      <c r="C240" s="42">
        <f>'S6 Maquette'!F239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Maquette'!B240</f>
        <v>0</v>
      </c>
      <c r="B241" s="43">
        <f>'S6 Maquette'!C240</f>
        <v>0</v>
      </c>
      <c r="C241" s="42">
        <f>'S6 Maquette'!F240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Maquette'!B241</f>
        <v>0</v>
      </c>
      <c r="B242" s="43">
        <f>'S6 Maquette'!C241</f>
        <v>0</v>
      </c>
      <c r="C242" s="42">
        <f>'S6 Maquette'!F241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Maquette'!B242</f>
        <v>0</v>
      </c>
      <c r="B243" s="43">
        <f>'S6 Maquette'!C242</f>
        <v>0</v>
      </c>
      <c r="C243" s="42">
        <f>'S6 Maquette'!F242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Maquette'!B243</f>
        <v>0</v>
      </c>
      <c r="B244" s="43">
        <f>'S6 Maquette'!C243</f>
        <v>0</v>
      </c>
      <c r="C244" s="42">
        <f>'S6 Maquette'!F243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Maquette'!B244</f>
        <v>0</v>
      </c>
      <c r="B245" s="43">
        <f>'S6 Maquette'!C244</f>
        <v>0</v>
      </c>
      <c r="C245" s="42">
        <f>'S6 Maquette'!F244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Maquette'!B245</f>
        <v>0</v>
      </c>
      <c r="B246" s="43">
        <f>'S6 Maquette'!C245</f>
        <v>0</v>
      </c>
      <c r="C246" s="42">
        <f>'S6 Maquette'!F245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Maquette'!B246</f>
        <v>0</v>
      </c>
      <c r="B247" s="43">
        <f>'S6 Maquette'!C246</f>
        <v>0</v>
      </c>
      <c r="C247" s="42">
        <f>'S6 Maquette'!F246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Maquette'!B247</f>
        <v>0</v>
      </c>
      <c r="B248" s="43">
        <f>'S6 Maquette'!C247</f>
        <v>0</v>
      </c>
      <c r="C248" s="42">
        <f>'S6 Maquette'!F247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Maquette'!B248</f>
        <v>0</v>
      </c>
      <c r="B249" s="43">
        <f>'S6 Maquette'!C248</f>
        <v>0</v>
      </c>
      <c r="C249" s="42">
        <f>'S6 Maquette'!F248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Maquette'!B249</f>
        <v>0</v>
      </c>
      <c r="B250" s="43">
        <f>'S6 Maquette'!C249</f>
        <v>0</v>
      </c>
      <c r="C250" s="42">
        <f>'S6 Maquette'!F249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Maquette'!B250</f>
        <v>0</v>
      </c>
      <c r="B251" s="43">
        <f>'S6 Maquette'!C250</f>
        <v>0</v>
      </c>
      <c r="C251" s="42">
        <f>'S6 Maquette'!F250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Maquette'!B251</f>
        <v>0</v>
      </c>
      <c r="B252" s="43">
        <f>'S6 Maquette'!C251</f>
        <v>0</v>
      </c>
      <c r="C252" s="42">
        <f>'S6 Maquette'!F251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Maquette'!B252</f>
        <v>0</v>
      </c>
      <c r="B253" s="43">
        <f>'S6 Maquette'!C252</f>
        <v>0</v>
      </c>
      <c r="C253" s="42">
        <f>'S6 Maquette'!F252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Maquette'!B253</f>
        <v>0</v>
      </c>
      <c r="B254" s="43">
        <f>'S6 Maquette'!C253</f>
        <v>0</v>
      </c>
      <c r="C254" s="42">
        <f>'S6 Maquette'!F253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Maquette'!B254</f>
        <v>0</v>
      </c>
      <c r="B255" s="43">
        <f>'S6 Maquette'!C254</f>
        <v>0</v>
      </c>
      <c r="C255" s="42">
        <f>'S6 Maquette'!F254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Maquette'!B255</f>
        <v>0</v>
      </c>
      <c r="B256" s="43">
        <f>'S6 Maquette'!C255</f>
        <v>0</v>
      </c>
      <c r="C256" s="42">
        <f>'S6 Maquette'!F255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Maquette'!B256</f>
        <v>0</v>
      </c>
      <c r="B257" s="43">
        <f>'S6 Maquette'!C256</f>
        <v>0</v>
      </c>
      <c r="C257" s="42">
        <f>'S6 Maquette'!F256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Maquette'!B257</f>
        <v>0</v>
      </c>
      <c r="B258" s="43">
        <f>'S6 Maquette'!C257</f>
        <v>0</v>
      </c>
      <c r="C258" s="42">
        <f>'S6 Maquette'!F257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Maquette'!B258</f>
        <v>0</v>
      </c>
      <c r="B259" s="43">
        <f>'S6 Maquette'!C258</f>
        <v>0</v>
      </c>
      <c r="C259" s="42">
        <f>'S6 Maquette'!F258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Maquette'!B259</f>
        <v>0</v>
      </c>
      <c r="B260" s="43">
        <f>'S6 Maquette'!C259</f>
        <v>0</v>
      </c>
      <c r="C260" s="42">
        <f>'S6 Maquette'!F259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Maquette'!B260</f>
        <v>0</v>
      </c>
      <c r="B261" s="43">
        <f>'S6 Maquette'!C260</f>
        <v>0</v>
      </c>
      <c r="C261" s="42">
        <f>'S6 Maquette'!F260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Maquette'!B261</f>
        <v>0</v>
      </c>
      <c r="B262" s="43">
        <f>'S6 Maquette'!C261</f>
        <v>0</v>
      </c>
      <c r="C262" s="42">
        <f>'S6 Maquette'!F261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Maquette'!B262</f>
        <v>0</v>
      </c>
      <c r="B263" s="43">
        <f>'S6 Maquette'!C262</f>
        <v>0</v>
      </c>
      <c r="C263" s="42">
        <f>'S6 Maquette'!F262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Maquette'!B263</f>
        <v>0</v>
      </c>
      <c r="B264" s="43">
        <f>'S6 Maquette'!C263</f>
        <v>0</v>
      </c>
      <c r="C264" s="42">
        <f>'S6 Maquette'!F263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Maquette'!B264</f>
        <v>0</v>
      </c>
      <c r="B265" s="43">
        <f>'S6 Maquette'!C264</f>
        <v>0</v>
      </c>
      <c r="C265" s="42">
        <f>'S6 Maquette'!F264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Maquette'!B265</f>
        <v>0</v>
      </c>
      <c r="B266" s="43">
        <f>'S6 Maquette'!C265</f>
        <v>0</v>
      </c>
      <c r="C266" s="42">
        <f>'S6 Maquette'!F265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Maquette'!B266</f>
        <v>0</v>
      </c>
      <c r="B267" s="43">
        <f>'S6 Maquette'!C266</f>
        <v>0</v>
      </c>
      <c r="C267" s="42">
        <f>'S6 Maquette'!F266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Maquette'!B267</f>
        <v>0</v>
      </c>
      <c r="B268" s="43">
        <f>'S6 Maquette'!C267</f>
        <v>0</v>
      </c>
      <c r="C268" s="42">
        <f>'S6 Maquette'!F267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Maquette'!B268</f>
        <v>0</v>
      </c>
      <c r="B269" s="43">
        <f>'S6 Maquette'!C268</f>
        <v>0</v>
      </c>
      <c r="C269" s="42">
        <f>'S6 Maquette'!F268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Maquette'!B269</f>
        <v>0</v>
      </c>
      <c r="B270" s="43">
        <f>'S6 Maquette'!C269</f>
        <v>0</v>
      </c>
      <c r="C270" s="42">
        <f>'S6 Maquette'!F269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Maquette'!B270</f>
        <v>0</v>
      </c>
      <c r="B271" s="43">
        <f>'S6 Maquette'!C270</f>
        <v>0</v>
      </c>
      <c r="C271" s="42">
        <f>'S6 Maquette'!F270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Maquette'!B271</f>
        <v>0</v>
      </c>
      <c r="B272" s="43">
        <f>'S6 Maquette'!C271</f>
        <v>0</v>
      </c>
      <c r="C272" s="42">
        <f>'S6 Maquette'!F271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Maquette'!B272</f>
        <v>0</v>
      </c>
      <c r="B273" s="43">
        <f>'S6 Maquette'!C272</f>
        <v>0</v>
      </c>
      <c r="C273" s="42">
        <f>'S6 Maquette'!F272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Maquette'!B273</f>
        <v>0</v>
      </c>
      <c r="B274" s="43">
        <f>'S6 Maquette'!C273</f>
        <v>0</v>
      </c>
      <c r="C274" s="42">
        <f>'S6 Maquette'!F273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Maquette'!B274</f>
        <v>0</v>
      </c>
      <c r="B275" s="43">
        <f>'S6 Maquette'!C274</f>
        <v>0</v>
      </c>
      <c r="C275" s="42">
        <f>'S6 Maquette'!F274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Maquette'!B275</f>
        <v>0</v>
      </c>
      <c r="B276" s="43">
        <f>'S6 Maquette'!C275</f>
        <v>0</v>
      </c>
      <c r="C276" s="42">
        <f>'S6 Maquette'!F275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Maquette'!B276</f>
        <v>0</v>
      </c>
      <c r="B277" s="43">
        <f>'S6 Maquette'!C276</f>
        <v>0</v>
      </c>
      <c r="C277" s="42">
        <f>'S6 Maquette'!F276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Maquette'!B277</f>
        <v>0</v>
      </c>
      <c r="B278" s="43">
        <f>'S6 Maquette'!C277</f>
        <v>0</v>
      </c>
      <c r="C278" s="42">
        <f>'S6 Maquette'!F277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Maquette'!B278</f>
        <v>0</v>
      </c>
      <c r="B279" s="43">
        <f>'S6 Maquette'!C278</f>
        <v>0</v>
      </c>
      <c r="C279" s="42">
        <f>'S6 Maquette'!F278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Maquette'!B279</f>
        <v>0</v>
      </c>
      <c r="B280" s="43">
        <f>'S6 Maquette'!C279</f>
        <v>0</v>
      </c>
      <c r="C280" s="42">
        <f>'S6 Maquette'!F279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Maquette'!B280</f>
        <v>0</v>
      </c>
      <c r="B281" s="43">
        <f>'S6 Maquette'!C280</f>
        <v>0</v>
      </c>
      <c r="C281" s="42">
        <f>'S6 Maquette'!F280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Maquette'!B281</f>
        <v>0</v>
      </c>
      <c r="B282" s="43">
        <f>'S6 Maquette'!C281</f>
        <v>0</v>
      </c>
      <c r="C282" s="42">
        <f>'S6 Maquette'!F281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Maquette'!B282</f>
        <v>0</v>
      </c>
      <c r="B283" s="43">
        <f>'S6 Maquette'!C282</f>
        <v>0</v>
      </c>
      <c r="C283" s="42">
        <f>'S6 Maquette'!F282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Maquette'!B283</f>
        <v>0</v>
      </c>
      <c r="B284" s="43">
        <f>'S6 Maquette'!C283</f>
        <v>0</v>
      </c>
      <c r="C284" s="42">
        <f>'S6 Maquette'!F283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Maquette'!B284</f>
        <v>0</v>
      </c>
      <c r="B285" s="43">
        <f>'S6 Maquette'!C284</f>
        <v>0</v>
      </c>
      <c r="C285" s="42">
        <f>'S6 Maquette'!F284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Maquette'!B285</f>
        <v>0</v>
      </c>
      <c r="B286" s="43">
        <f>'S6 Maquette'!C285</f>
        <v>0</v>
      </c>
      <c r="C286" s="42">
        <f>'S6 Maquette'!F285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Maquette'!B286</f>
        <v>0</v>
      </c>
      <c r="B287" s="43">
        <f>'S6 Maquette'!C286</f>
        <v>0</v>
      </c>
      <c r="C287" s="42">
        <f>'S6 Maquette'!F286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Maquette'!B287</f>
        <v>0</v>
      </c>
      <c r="B288" s="43">
        <f>'S6 Maquette'!C287</f>
        <v>0</v>
      </c>
      <c r="C288" s="42">
        <f>'S6 Maquette'!F287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Maquette'!B288</f>
        <v>0</v>
      </c>
      <c r="B289" s="43">
        <f>'S6 Maquette'!C288</f>
        <v>0</v>
      </c>
      <c r="C289" s="42">
        <f>'S6 Maquette'!F288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Maquette'!B289</f>
        <v>0</v>
      </c>
      <c r="B290" s="43">
        <f>'S6 Maquette'!C289</f>
        <v>0</v>
      </c>
      <c r="C290" s="42">
        <f>'S6 Maquette'!F289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Maquette'!B290</f>
        <v>0</v>
      </c>
      <c r="B291" s="43">
        <f>'S6 Maquette'!C290</f>
        <v>0</v>
      </c>
      <c r="C291" s="42">
        <f>'S6 Maquette'!F290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Maquette'!B291</f>
        <v>0</v>
      </c>
      <c r="B292" s="43">
        <f>'S6 Maquette'!C291</f>
        <v>0</v>
      </c>
      <c r="C292" s="42">
        <f>'S6 Maquette'!F291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Maquette'!B292</f>
        <v>0</v>
      </c>
      <c r="B293" s="43">
        <f>'S6 Maquette'!C292</f>
        <v>0</v>
      </c>
      <c r="C293" s="42">
        <f>'S6 Maquette'!F292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Maquette'!B293</f>
        <v>0</v>
      </c>
      <c r="B294" s="43">
        <f>'S6 Maquette'!C293</f>
        <v>0</v>
      </c>
      <c r="C294" s="42">
        <f>'S6 Maquette'!F293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Maquette'!B294</f>
        <v>0</v>
      </c>
      <c r="B295" s="43">
        <f>'S6 Maquette'!C294</f>
        <v>0</v>
      </c>
      <c r="C295" s="42">
        <f>'S6 Maquette'!F294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Maquette'!B295</f>
        <v>0</v>
      </c>
      <c r="B296" s="43">
        <f>'S6 Maquette'!C295</f>
        <v>0</v>
      </c>
      <c r="C296" s="42">
        <f>'S6 Maquette'!F295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Maquette'!B296</f>
        <v>0</v>
      </c>
      <c r="B297" s="43">
        <f>'S6 Maquette'!C296</f>
        <v>0</v>
      </c>
      <c r="C297" s="42">
        <f>'S6 Maquette'!F296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Maquette'!B297</f>
        <v>0</v>
      </c>
      <c r="B298" s="43">
        <f>'S6 Maquette'!C297</f>
        <v>0</v>
      </c>
      <c r="C298" s="42">
        <f>'S6 Maquette'!F297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Maquette'!B298</f>
        <v>0</v>
      </c>
      <c r="B299" s="43">
        <f>'S6 Maquette'!C298</f>
        <v>0</v>
      </c>
      <c r="C299" s="42">
        <f>'S6 Maquette'!F298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Maquette'!B299</f>
        <v>0</v>
      </c>
      <c r="B300" s="43">
        <f>'S6 Maquette'!C299</f>
        <v>0</v>
      </c>
      <c r="C300" s="42">
        <f>'S6 Maquette'!F299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75" customHeight="1" x14ac:dyDescent="0.2">
      <c r="A301" s="43">
        <f>'S6 Maquette'!B300</f>
        <v>0</v>
      </c>
      <c r="B301" s="43">
        <f>'S6 Maquette'!C300</f>
        <v>0</v>
      </c>
      <c r="C301" s="42">
        <f>'S6 Maquette'!F300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75" customHeight="1" x14ac:dyDescent="0.2">
      <c r="A302" s="43">
        <f>'S6 Maquette'!B301</f>
        <v>0</v>
      </c>
      <c r="B302" s="43">
        <f>'S6 Maquette'!C301</f>
        <v>0</v>
      </c>
      <c r="C302" s="42">
        <f>'S6 Maquette'!F301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  <row r="303" spans="1:20" ht="30.75" customHeight="1" x14ac:dyDescent="0.2">
      <c r="A303" s="43">
        <f>'S6 Maquette'!B302</f>
        <v>0</v>
      </c>
      <c r="B303" s="43">
        <f>'S6 Maquette'!C302</f>
        <v>0</v>
      </c>
      <c r="C303" s="42">
        <f>'S6 Maquette'!F302</f>
        <v>0</v>
      </c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5"/>
    </row>
    <row r="304" spans="1:20" ht="30.75" customHeight="1" x14ac:dyDescent="0.2">
      <c r="A304" s="43">
        <f>'S6 Maquette'!B303</f>
        <v>0</v>
      </c>
      <c r="B304" s="43">
        <f>'S6 Maquette'!C303</f>
        <v>0</v>
      </c>
      <c r="C304" s="42">
        <f>'S6 Maquette'!F303</f>
        <v>0</v>
      </c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5"/>
    </row>
    <row r="305" spans="1:20" ht="30.75" customHeight="1" x14ac:dyDescent="0.2">
      <c r="A305" s="43">
        <f>'S6 Maquette'!B304</f>
        <v>0</v>
      </c>
      <c r="B305" s="43">
        <f>'S6 Maquette'!C304</f>
        <v>0</v>
      </c>
      <c r="C305" s="42">
        <f>'S6 Maquette'!F304</f>
        <v>0</v>
      </c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5"/>
    </row>
    <row r="306" spans="1:20" ht="30.75" customHeight="1" x14ac:dyDescent="0.2">
      <c r="A306" s="43">
        <f>'S6 Maquette'!B305</f>
        <v>0</v>
      </c>
      <c r="B306" s="43">
        <f>'S6 Maquette'!C305</f>
        <v>0</v>
      </c>
      <c r="C306" s="42">
        <f>'S6 Maquette'!F305</f>
        <v>0</v>
      </c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7:A1005">
    <cfRule type="expression" dxfId="90" priority="36">
      <formula>$C1="Parcours Pédagogique"</formula>
    </cfRule>
    <cfRule type="expression" dxfId="89" priority="37">
      <formula>$C1="BLOC"</formula>
    </cfRule>
    <cfRule type="expression" dxfId="88" priority="38">
      <formula>$C1="OPTION"</formula>
    </cfRule>
  </conditionalFormatting>
  <conditionalFormatting sqref="A47:R47 A48:S304 T16 A16:S39 C40:S43 A45:S46 C44">
    <cfRule type="expression" dxfId="87" priority="41">
      <formula>$C16="Modification MCC"</formula>
    </cfRule>
  </conditionalFormatting>
  <conditionalFormatting sqref="A47:R47 A48:S306 T18 A18:S39 C40:S43 A45:S46 C44">
    <cfRule type="expression" dxfId="86" priority="46">
      <formula>$C18="Modification"</formula>
    </cfRule>
  </conditionalFormatting>
  <conditionalFormatting sqref="B1:S9 B10:E10 J10:S11 B11:D11 B12:M12 P12 B13:L13 B14:N14 P14:S17 B15:M17 B307:S1005">
    <cfRule type="expression" dxfId="85" priority="43">
      <formula>$D1="Création"</formula>
    </cfRule>
    <cfRule type="expression" dxfId="84" priority="44">
      <formula>$D1="Fermeture"</formula>
    </cfRule>
  </conditionalFormatting>
  <conditionalFormatting sqref="C1:S43 C45:S1005 C44">
    <cfRule type="expression" dxfId="83" priority="22">
      <formula>$B1="Option"</formula>
    </cfRule>
  </conditionalFormatting>
  <conditionalFormatting sqref="J1:J43 J45:J1005">
    <cfRule type="expression" dxfId="82" priority="34">
      <formula>$I1="NON"</formula>
    </cfRule>
  </conditionalFormatting>
  <conditionalFormatting sqref="L1:L43 L45:L1005">
    <cfRule type="expression" dxfId="81" priority="29">
      <formula>$K1="CCI (CC Intégral)"</formula>
    </cfRule>
    <cfRule type="expression" dxfId="80" priority="30">
      <formula>$K1="CT (Contrôle terminal)"</formula>
    </cfRule>
  </conditionalFormatting>
  <conditionalFormatting sqref="M18 L18:L36 L62:L306">
    <cfRule type="expression" dxfId="79" priority="39">
      <formula>$K1="CT (Contrôle terminal)"</formula>
    </cfRule>
  </conditionalFormatting>
  <conditionalFormatting sqref="L18:L36 L62:L306">
    <cfRule type="expression" dxfId="78" priority="40">
      <formula>$K1="CCI (CC Intégral)"</formula>
    </cfRule>
  </conditionalFormatting>
  <conditionalFormatting sqref="M1:M43 M45:M1005">
    <cfRule type="expression" dxfId="77" priority="35">
      <formula>$K1="CT (Contrôle terminal)"</formula>
    </cfRule>
  </conditionalFormatting>
  <conditionalFormatting sqref="N1:O43 N45:O1005">
    <cfRule type="expression" dxfId="76" priority="33">
      <formula>$K1="CCI (CC Intégral)"</formula>
    </cfRule>
  </conditionalFormatting>
  <conditionalFormatting sqref="P14:S17 B15:M17 B1:S9 J10:S11 B12:M12 B14:N14 B307:S1005 B13:L13 B10:E10 B11:D11 P12">
    <cfRule type="expression" dxfId="75" priority="42">
      <formula>$D1="Modification"</formula>
    </cfRule>
  </conditionalFormatting>
  <conditionalFormatting sqref="Q1:R43 Q45:R1005">
    <cfRule type="expression" dxfId="74" priority="31">
      <formula>$P1="Autres"</formula>
    </cfRule>
  </conditionalFormatting>
  <conditionalFormatting sqref="S1:S43 S45:S1005">
    <cfRule type="expression" dxfId="73" priority="23">
      <formula>$P1="CT (Contrôle terminal)"</formula>
    </cfRule>
  </conditionalFormatting>
  <conditionalFormatting sqref="S47">
    <cfRule type="expression" dxfId="72" priority="24">
      <formula>$C47="Modification MCC"</formula>
    </cfRule>
    <cfRule type="expression" dxfId="71" priority="25">
      <formula>$C47="Modification"</formula>
    </cfRule>
    <cfRule type="expression" dxfId="70" priority="26">
      <formula>$C47="Création"</formula>
    </cfRule>
    <cfRule type="expression" dxfId="69" priority="27">
      <formula>$C47="Fermeture"</formula>
    </cfRule>
  </conditionalFormatting>
  <conditionalFormatting sqref="T18 A47:R47 A48:S306 A18:S39 C40:S43 A45:S46 C44">
    <cfRule type="expression" dxfId="68" priority="47">
      <formula>$C18="Création"</formula>
    </cfRule>
    <cfRule type="expression" dxfId="67" priority="48">
      <formula>$C18="Fermeture"</formula>
    </cfRule>
  </conditionalFormatting>
  <conditionalFormatting sqref="T18">
    <cfRule type="expression" dxfId="66" priority="32">
      <formula>$P18="CT (Contrôle terminal)"</formula>
    </cfRule>
  </conditionalFormatting>
  <conditionalFormatting sqref="L37:L43">
    <cfRule type="expression" dxfId="65" priority="141">
      <formula>$K19="CT (Contrôle terminal)"</formula>
    </cfRule>
  </conditionalFormatting>
  <conditionalFormatting sqref="L37:L43">
    <cfRule type="expression" dxfId="64" priority="144">
      <formula>$K19="CCI (CC Intégral)"</formula>
    </cfRule>
  </conditionalFormatting>
  <conditionalFormatting sqref="L59:L61">
    <cfRule type="expression" dxfId="63" priority="145">
      <formula>$K37="CT (Contrôle terminal)"</formula>
    </cfRule>
  </conditionalFormatting>
  <conditionalFormatting sqref="L59:L61">
    <cfRule type="expression" dxfId="62" priority="147">
      <formula>$K37="CCI (CC Intégral)"</formula>
    </cfRule>
  </conditionalFormatting>
  <conditionalFormatting sqref="L45:L58">
    <cfRule type="expression" dxfId="61" priority="150">
      <formula>$K22="CT (Contrôle terminal)"</formula>
    </cfRule>
  </conditionalFormatting>
  <conditionalFormatting sqref="L45:L58">
    <cfRule type="expression" dxfId="60" priority="152">
      <formula>$K22="CCI (CC Intégral)"</formula>
    </cfRule>
  </conditionalFormatting>
  <conditionalFormatting sqref="B40:B44">
    <cfRule type="expression" dxfId="59" priority="20">
      <formula>$F40="Modification"</formula>
    </cfRule>
    <cfRule type="expression" dxfId="58" priority="21">
      <formula>$F40="Création"</formula>
    </cfRule>
  </conditionalFormatting>
  <conditionalFormatting sqref="B40:B44">
    <cfRule type="expression" dxfId="57" priority="19">
      <formula>$F40="Fermeture"</formula>
    </cfRule>
  </conditionalFormatting>
  <conditionalFormatting sqref="D44:S44">
    <cfRule type="expression" dxfId="56" priority="15">
      <formula>#REF!="Création"</formula>
    </cfRule>
  </conditionalFormatting>
  <conditionalFormatting sqref="D44:S44">
    <cfRule type="expression" dxfId="55" priority="16">
      <formula>#REF!="Fermeture"</formula>
    </cfRule>
  </conditionalFormatting>
  <conditionalFormatting sqref="D44:S44">
    <cfRule type="expression" dxfId="54" priority="5">
      <formula>$B44="Option"</formula>
    </cfRule>
  </conditionalFormatting>
  <conditionalFormatting sqref="D44:S44">
    <cfRule type="expression" dxfId="53" priority="17">
      <formula>$C43="Modification MCC"</formula>
    </cfRule>
    <cfRule type="expression" dxfId="52" priority="18">
      <formula>$C43="Modification"</formula>
    </cfRule>
  </conditionalFormatting>
  <conditionalFormatting sqref="H44">
    <cfRule type="expression" dxfId="51" priority="1">
      <formula>$C44="Modification MCC"</formula>
    </cfRule>
    <cfRule type="expression" dxfId="50" priority="2">
      <formula>$C44="Modification"</formula>
    </cfRule>
    <cfRule type="expression" dxfId="49" priority="3">
      <formula>$C44="Création"</formula>
    </cfRule>
    <cfRule type="expression" dxfId="48" priority="4">
      <formula>$C44="Fermeture"</formula>
    </cfRule>
  </conditionalFormatting>
  <conditionalFormatting sqref="J44">
    <cfRule type="expression" dxfId="47" priority="11">
      <formula>$I44="NON"</formula>
    </cfRule>
  </conditionalFormatting>
  <conditionalFormatting sqref="L44">
    <cfRule type="expression" dxfId="46" priority="6">
      <formula>$K44="CCI (CC Intégral)"</formula>
    </cfRule>
    <cfRule type="expression" dxfId="45" priority="7">
      <formula>$K44="CT (Contrôle terminal)"</formula>
    </cfRule>
  </conditionalFormatting>
  <conditionalFormatting sqref="L44">
    <cfRule type="expression" dxfId="44" priority="13">
      <formula>$K27="CT (Contrôle terminal)"</formula>
    </cfRule>
  </conditionalFormatting>
  <conditionalFormatting sqref="L44">
    <cfRule type="expression" dxfId="43" priority="14">
      <formula>$K27="CCI (CC Intégral)"</formula>
    </cfRule>
  </conditionalFormatting>
  <conditionalFormatting sqref="M44">
    <cfRule type="expression" dxfId="42" priority="12">
      <formula>$K44="CT (Contrôle terminal)"</formula>
    </cfRule>
  </conditionalFormatting>
  <conditionalFormatting sqref="N44:O44">
    <cfRule type="expression" dxfId="41" priority="10">
      <formula>$K44="CCI (CC Intégral)"</formula>
    </cfRule>
  </conditionalFormatting>
  <conditionalFormatting sqref="Q44:R44">
    <cfRule type="expression" dxfId="40" priority="8">
      <formula>$P44="Autres"</formula>
    </cfRule>
  </conditionalFormatting>
  <conditionalFormatting sqref="S44">
    <cfRule type="expression" dxfId="39" priority="9">
      <formula>$P44="CT (Contrôle terminal)"</formula>
    </cfRule>
  </conditionalFormatting>
  <dataValidations count="7"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G19 G23:G306 H19:I306 E19:F306" xr:uid="{754E6725-FCC6-427D-97C0-E89F159F65E2}">
      <formula1>"OUI, NON"</formula1>
    </dataValidation>
    <dataValidation type="list" allowBlank="1" showInputMessage="1" showErrorMessage="1" sqref="B40:B44" xr:uid="{EE385870-4001-A649-9AF5-797DB9CCC33D}">
      <formula1>"UE, ECUE, BLOC, OPTION, Parcours Pédagogique"</formula1>
    </dataValidation>
    <dataValidation type="list" allowBlank="1" showInputMessage="1" showErrorMessage="1" sqref="Q19:Q306 N19:N306" xr:uid="{1F2ECE58-FA8C-4EC1-9260-0FB20AC0AEE4}">
      <formula1>List_Controle</formula1>
    </dataValidation>
    <dataValidation type="list" allowBlank="1" showInputMessage="1" showErrorMessage="1" sqref="K19:K306" xr:uid="{34A3261E-544C-41BC-8973-B709754B1666}">
      <formula1>List_Controle2</formula1>
    </dataValidation>
    <dataValidation type="list" allowBlank="1" showInputMessage="1" showErrorMessage="1" sqref="C19:C306" xr:uid="{74334720-6A4C-411A-B5F7-587DB6170E2C}">
      <formula1>"Modification MCC"</formula1>
    </dataValidation>
    <dataValidation type="list" allowBlank="1" showInputMessage="1" showErrorMessage="1" sqref="P19:P306" xr:uid="{0D6178BF-55B7-41E4-90B6-EE902368A6F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6D13-5BDD-4BCB-AAF5-7920C0CF4707}">
  <dimension ref="A1:T52"/>
  <sheetViews>
    <sheetView tabSelected="1" topLeftCell="A15" zoomScale="150" zoomScaleNormal="150" workbookViewId="0">
      <selection activeCell="G44" sqref="G44"/>
    </sheetView>
  </sheetViews>
  <sheetFormatPr baseColWidth="10" defaultColWidth="11.33203125" defaultRowHeight="15" x14ac:dyDescent="0.2"/>
  <cols>
    <col min="1" max="1" width="54.5" customWidth="1"/>
    <col min="2" max="2" width="14.1640625" customWidth="1"/>
    <col min="7" max="7" width="15.33203125" customWidth="1"/>
    <col min="8" max="8" width="12.1640625" customWidth="1"/>
    <col min="9" max="9" width="12.6640625" customWidth="1"/>
    <col min="10" max="10" width="12.83203125" customWidth="1"/>
    <col min="11" max="11" width="18.33203125" bestFit="1" customWidth="1"/>
    <col min="13" max="13" width="14.1640625" customWidth="1"/>
    <col min="14" max="14" width="15.83203125" customWidth="1"/>
    <col min="16" max="16" width="18.33203125" customWidth="1"/>
    <col min="17" max="17" width="17" customWidth="1"/>
    <col min="18" max="18" width="13.1640625" customWidth="1"/>
    <col min="19" max="19" width="46.33203125" customWidth="1"/>
    <col min="20" max="20" width="51.1640625" customWidth="1"/>
  </cols>
  <sheetData>
    <row r="1" spans="1:19" x14ac:dyDescent="0.2">
      <c r="A1" s="129"/>
      <c r="B1" s="129"/>
      <c r="C1" s="129"/>
      <c r="D1" s="129"/>
      <c r="E1" s="129"/>
      <c r="F1" s="129"/>
      <c r="G1" s="129"/>
      <c r="H1" s="129"/>
      <c r="I1" s="129"/>
      <c r="J1" s="37"/>
    </row>
    <row r="2" spans="1:19" x14ac:dyDescent="0.2">
      <c r="A2" s="129"/>
      <c r="B2" s="129"/>
      <c r="C2" s="129"/>
      <c r="D2" s="129"/>
      <c r="E2" s="129"/>
      <c r="F2" s="129"/>
      <c r="G2" s="129"/>
      <c r="H2" s="129"/>
      <c r="I2" s="129"/>
      <c r="J2" s="37"/>
    </row>
    <row r="3" spans="1:19" x14ac:dyDescent="0.2">
      <c r="A3" s="129"/>
      <c r="B3" s="129"/>
      <c r="C3" s="129"/>
      <c r="D3" s="129"/>
      <c r="E3" s="129"/>
      <c r="F3" s="129"/>
      <c r="G3" s="129"/>
      <c r="H3" s="129"/>
      <c r="I3" s="129"/>
      <c r="J3" s="37"/>
    </row>
    <row r="4" spans="1:19" x14ac:dyDescent="0.2">
      <c r="A4" s="129"/>
      <c r="B4" s="129"/>
      <c r="C4" s="129"/>
      <c r="D4" s="129"/>
      <c r="E4" s="129"/>
      <c r="F4" s="129"/>
      <c r="G4" s="129"/>
      <c r="H4" s="129"/>
      <c r="I4" s="129"/>
      <c r="J4" s="37"/>
    </row>
    <row r="5" spans="1:19" x14ac:dyDescent="0.2">
      <c r="A5" s="129"/>
      <c r="B5" s="129"/>
      <c r="C5" s="129"/>
      <c r="D5" s="129"/>
      <c r="E5" s="129"/>
      <c r="F5" s="129"/>
      <c r="G5" s="129"/>
      <c r="H5" s="129"/>
      <c r="I5" s="129"/>
      <c r="J5" s="37"/>
    </row>
    <row r="6" spans="1:19" x14ac:dyDescent="0.2">
      <c r="A6" s="129"/>
      <c r="B6" s="129"/>
      <c r="C6" s="129"/>
      <c r="D6" s="129"/>
      <c r="E6" s="129"/>
      <c r="F6" s="129"/>
      <c r="G6" s="129"/>
      <c r="H6" s="129"/>
      <c r="I6" s="129"/>
      <c r="J6" s="37"/>
    </row>
    <row r="7" spans="1:19" ht="19" x14ac:dyDescent="0.2">
      <c r="A7" s="164" t="s">
        <v>212</v>
      </c>
      <c r="B7" s="128" t="s">
        <v>52</v>
      </c>
      <c r="C7" s="131" t="s">
        <v>273</v>
      </c>
      <c r="D7" s="131"/>
      <c r="E7" s="167" t="s">
        <v>78</v>
      </c>
      <c r="F7" s="168"/>
      <c r="G7" s="131" t="s">
        <v>274</v>
      </c>
      <c r="H7" s="128">
        <v>0</v>
      </c>
      <c r="I7" s="128"/>
      <c r="J7" s="38"/>
      <c r="K7" s="21"/>
    </row>
    <row r="8" spans="1:19" ht="19" x14ac:dyDescent="0.2">
      <c r="A8" s="165"/>
      <c r="B8" s="128"/>
      <c r="C8" s="131"/>
      <c r="D8" s="131"/>
      <c r="E8" s="167"/>
      <c r="F8" s="168"/>
      <c r="G8" s="131"/>
      <c r="H8" s="128"/>
      <c r="I8" s="128"/>
      <c r="J8" s="38"/>
      <c r="K8" s="21"/>
    </row>
    <row r="9" spans="1:19" ht="19" x14ac:dyDescent="0.2">
      <c r="A9" s="165"/>
      <c r="B9" s="128"/>
      <c r="C9" s="131"/>
      <c r="D9" s="131"/>
      <c r="E9" s="167"/>
      <c r="F9" s="168"/>
      <c r="G9" s="131"/>
      <c r="H9" s="128"/>
      <c r="I9" s="128"/>
      <c r="J9" s="38"/>
      <c r="K9" s="21"/>
    </row>
    <row r="10" spans="1:19" ht="19" x14ac:dyDescent="0.2">
      <c r="A10" s="165"/>
      <c r="B10" s="128"/>
      <c r="C10" s="138" t="s">
        <v>215</v>
      </c>
      <c r="D10" s="138"/>
      <c r="E10" s="142" t="s">
        <v>78</v>
      </c>
      <c r="F10" s="143"/>
      <c r="G10" s="143"/>
      <c r="H10" s="143"/>
      <c r="I10" s="144"/>
      <c r="J10" s="39"/>
      <c r="K10" s="21"/>
    </row>
    <row r="11" spans="1:19" ht="19" x14ac:dyDescent="0.2">
      <c r="A11" s="166"/>
      <c r="B11" s="128"/>
      <c r="C11" s="138"/>
      <c r="D11" s="138"/>
      <c r="E11" s="145"/>
      <c r="F11" s="146"/>
      <c r="G11" s="146"/>
      <c r="H11" s="146"/>
      <c r="I11" s="147"/>
      <c r="J11" s="39"/>
      <c r="K11" s="21"/>
    </row>
    <row r="12" spans="1:19" x14ac:dyDescent="0.2">
      <c r="C12" s="16"/>
      <c r="I12" s="35"/>
      <c r="J12" s="35"/>
      <c r="M12" s="134" t="s">
        <v>275</v>
      </c>
      <c r="N12" s="135"/>
      <c r="O12" s="148"/>
      <c r="P12" s="134" t="s">
        <v>276</v>
      </c>
      <c r="Q12" s="135"/>
      <c r="R12" s="135"/>
      <c r="S12" s="148"/>
    </row>
    <row r="13" spans="1:19" x14ac:dyDescent="0.2">
      <c r="A13" s="150" t="s">
        <v>216</v>
      </c>
      <c r="B13" s="152" t="s">
        <v>217</v>
      </c>
      <c r="C13" s="152"/>
      <c r="D13" s="150" t="s">
        <v>277</v>
      </c>
      <c r="E13" s="152">
        <v>0</v>
      </c>
      <c r="F13" s="152"/>
      <c r="G13" s="152"/>
      <c r="I13" s="35"/>
      <c r="J13" s="35"/>
      <c r="M13" s="136"/>
      <c r="N13" s="137"/>
      <c r="O13" s="149"/>
      <c r="P13" s="136"/>
      <c r="Q13" s="137"/>
      <c r="R13" s="137"/>
      <c r="S13" s="149"/>
    </row>
    <row r="14" spans="1:19" x14ac:dyDescent="0.2">
      <c r="A14" s="151"/>
      <c r="B14" s="152"/>
      <c r="C14" s="152"/>
      <c r="D14" s="151"/>
      <c r="E14" s="152"/>
      <c r="F14" s="152"/>
      <c r="G14" s="152"/>
      <c r="I14" s="35"/>
      <c r="J14" s="35"/>
      <c r="M14" s="130" t="s">
        <v>278</v>
      </c>
      <c r="N14" s="134" t="s">
        <v>279</v>
      </c>
      <c r="O14" s="148"/>
      <c r="P14" s="129"/>
      <c r="Q14" s="155"/>
      <c r="R14" s="158"/>
      <c r="S14" s="150"/>
    </row>
    <row r="15" spans="1:19" x14ac:dyDescent="0.2">
      <c r="A15" s="150" t="s">
        <v>280</v>
      </c>
      <c r="B15" s="160" t="s">
        <v>186</v>
      </c>
      <c r="C15" s="161"/>
      <c r="D15" s="150" t="s">
        <v>281</v>
      </c>
      <c r="E15" s="152">
        <v>0</v>
      </c>
      <c r="F15" s="152"/>
      <c r="G15" s="152"/>
      <c r="I15" s="35"/>
      <c r="J15" s="35"/>
      <c r="M15" s="130"/>
      <c r="N15" s="153"/>
      <c r="O15" s="154"/>
      <c r="P15" s="129"/>
      <c r="Q15" s="156"/>
      <c r="R15" s="158"/>
      <c r="S15" s="159"/>
    </row>
    <row r="16" spans="1:19" x14ac:dyDescent="0.2">
      <c r="A16" s="151"/>
      <c r="B16" s="162"/>
      <c r="C16" s="163"/>
      <c r="D16" s="151"/>
      <c r="E16" s="152"/>
      <c r="F16" s="152"/>
      <c r="G16" s="152"/>
      <c r="I16" s="35"/>
      <c r="J16" s="35"/>
      <c r="M16" s="130"/>
      <c r="N16" s="153"/>
      <c r="O16" s="154"/>
      <c r="P16" s="129"/>
      <c r="Q16" s="156"/>
      <c r="R16" s="158"/>
      <c r="S16" s="159"/>
    </row>
    <row r="17" spans="1:20" x14ac:dyDescent="0.2">
      <c r="L17" s="17"/>
      <c r="M17" s="130"/>
      <c r="N17" s="136"/>
      <c r="O17" s="149"/>
      <c r="P17" s="129"/>
      <c r="Q17" s="157"/>
      <c r="R17" s="158"/>
      <c r="S17" s="151"/>
    </row>
    <row r="18" spans="1:20" ht="48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x14ac:dyDescent="0.2">
      <c r="A19" s="54" t="s">
        <v>308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230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232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x14ac:dyDescent="0.2">
      <c r="A22" s="54" t="s">
        <v>309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x14ac:dyDescent="0.2">
      <c r="A23" s="54" t="s">
        <v>235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x14ac:dyDescent="0.2">
      <c r="A24" s="54" t="s">
        <v>310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x14ac:dyDescent="0.2">
      <c r="A25" s="54" t="s">
        <v>311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x14ac:dyDescent="0.2">
      <c r="A26" s="54" t="s">
        <v>312</v>
      </c>
      <c r="B26" s="55" t="s">
        <v>23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16" x14ac:dyDescent="0.2">
      <c r="A27" s="43" t="s">
        <v>313</v>
      </c>
      <c r="B27" s="43" t="s">
        <v>13</v>
      </c>
      <c r="C27" s="42">
        <v>0</v>
      </c>
      <c r="D27" s="7"/>
      <c r="E27" s="7" t="s">
        <v>298</v>
      </c>
      <c r="F27" s="7" t="s">
        <v>298</v>
      </c>
      <c r="G27" s="40" t="s">
        <v>298</v>
      </c>
      <c r="H27" s="40" t="s">
        <v>298</v>
      </c>
      <c r="I27" s="7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16" x14ac:dyDescent="0.2">
      <c r="A28" s="89" t="s">
        <v>314</v>
      </c>
      <c r="B28" s="43" t="s">
        <v>23</v>
      </c>
      <c r="C28" s="42">
        <v>0</v>
      </c>
      <c r="D28" s="7">
        <v>2</v>
      </c>
      <c r="E28" s="7" t="s">
        <v>298</v>
      </c>
      <c r="F28" s="7" t="s">
        <v>298</v>
      </c>
      <c r="G28" s="40" t="s">
        <v>298</v>
      </c>
      <c r="H28" s="40" t="s">
        <v>298</v>
      </c>
      <c r="I28" s="7" t="s">
        <v>298</v>
      </c>
      <c r="J28" s="40"/>
      <c r="K28" s="40" t="s">
        <v>20</v>
      </c>
      <c r="L28" s="40"/>
      <c r="M28" s="40">
        <v>1</v>
      </c>
      <c r="N28" s="78" t="s">
        <v>333</v>
      </c>
      <c r="O28" s="78" t="s">
        <v>332</v>
      </c>
      <c r="P28" s="40" t="s">
        <v>20</v>
      </c>
      <c r="Q28" s="78" t="s">
        <v>334</v>
      </c>
      <c r="R28" s="40"/>
      <c r="S28" s="40"/>
      <c r="T28" s="45"/>
    </row>
    <row r="29" spans="1:20" ht="16" x14ac:dyDescent="0.2">
      <c r="A29" s="43" t="s">
        <v>315</v>
      </c>
      <c r="B29" s="43" t="s">
        <v>23</v>
      </c>
      <c r="C29" s="42"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7" t="s">
        <v>298</v>
      </c>
      <c r="J29" s="40"/>
      <c r="K29" s="40" t="s">
        <v>20</v>
      </c>
      <c r="L29" s="40"/>
      <c r="M29" s="40">
        <v>1</v>
      </c>
      <c r="N29" s="40" t="s">
        <v>328</v>
      </c>
      <c r="O29" s="40"/>
      <c r="P29" s="40" t="s">
        <v>20</v>
      </c>
      <c r="Q29" s="40" t="s">
        <v>21</v>
      </c>
      <c r="R29" s="40"/>
      <c r="S29" s="40"/>
      <c r="T29" s="45"/>
    </row>
    <row r="30" spans="1:20" ht="16" x14ac:dyDescent="0.2">
      <c r="A30" s="43" t="s">
        <v>316</v>
      </c>
      <c r="B30" s="43" t="s">
        <v>13</v>
      </c>
      <c r="C30" s="42"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7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16" x14ac:dyDescent="0.2">
      <c r="A31" s="43" t="s">
        <v>317</v>
      </c>
      <c r="B31" s="43" t="s">
        <v>23</v>
      </c>
      <c r="C31" s="42">
        <v>0</v>
      </c>
      <c r="D31" s="7">
        <v>1</v>
      </c>
      <c r="E31" s="7" t="s">
        <v>298</v>
      </c>
      <c r="F31" s="7" t="s">
        <v>298</v>
      </c>
      <c r="G31" s="40" t="s">
        <v>298</v>
      </c>
      <c r="H31" s="40" t="s">
        <v>298</v>
      </c>
      <c r="I31" s="7" t="s">
        <v>298</v>
      </c>
      <c r="J31" s="40"/>
      <c r="K31" s="40" t="s">
        <v>20</v>
      </c>
      <c r="L31" s="40"/>
      <c r="M31" s="40">
        <v>1</v>
      </c>
      <c r="N31" t="s">
        <v>306</v>
      </c>
      <c r="O31" s="40" t="s">
        <v>307</v>
      </c>
      <c r="P31" s="40" t="s">
        <v>20</v>
      </c>
      <c r="Q31" s="40" t="s">
        <v>306</v>
      </c>
      <c r="R31" s="40" t="s">
        <v>329</v>
      </c>
      <c r="S31" s="6" t="s">
        <v>326</v>
      </c>
      <c r="T31" s="45"/>
    </row>
    <row r="32" spans="1:20" ht="16" x14ac:dyDescent="0.2">
      <c r="A32" s="43" t="s">
        <v>318</v>
      </c>
      <c r="B32" s="43" t="s">
        <v>23</v>
      </c>
      <c r="C32" s="42">
        <v>0</v>
      </c>
      <c r="D32" s="7">
        <v>1</v>
      </c>
      <c r="E32" s="7" t="s">
        <v>298</v>
      </c>
      <c r="F32" s="7" t="s">
        <v>298</v>
      </c>
      <c r="G32" s="40" t="s">
        <v>298</v>
      </c>
      <c r="H32" s="40" t="s">
        <v>298</v>
      </c>
      <c r="I32" s="7" t="s">
        <v>298</v>
      </c>
      <c r="J32" s="40"/>
      <c r="K32" s="40" t="s">
        <v>20</v>
      </c>
      <c r="L32" s="40"/>
      <c r="M32" s="40">
        <v>1</v>
      </c>
      <c r="N32" s="40" t="s">
        <v>328</v>
      </c>
      <c r="O32" s="40"/>
      <c r="P32" s="40" t="s">
        <v>20</v>
      </c>
      <c r="Q32" s="40" t="s">
        <v>328</v>
      </c>
      <c r="R32" s="40"/>
      <c r="S32" s="6" t="s">
        <v>327</v>
      </c>
      <c r="T32" s="45"/>
    </row>
    <row r="33" spans="1:20" ht="16" x14ac:dyDescent="0.2">
      <c r="A33" s="43" t="s">
        <v>319</v>
      </c>
      <c r="B33" s="43" t="s">
        <v>13</v>
      </c>
      <c r="C33" s="42">
        <v>0</v>
      </c>
      <c r="D33" s="7"/>
      <c r="E33" s="7" t="s">
        <v>298</v>
      </c>
      <c r="F33" s="7" t="s">
        <v>298</v>
      </c>
      <c r="G33" s="40" t="s">
        <v>298</v>
      </c>
      <c r="H33" s="40" t="s">
        <v>298</v>
      </c>
      <c r="I33" s="7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16" x14ac:dyDescent="0.2">
      <c r="A34" s="89" t="s">
        <v>320</v>
      </c>
      <c r="B34" s="83" t="s">
        <v>23</v>
      </c>
      <c r="C34" s="84">
        <v>0</v>
      </c>
      <c r="D34" s="85">
        <v>1</v>
      </c>
      <c r="E34" s="85" t="s">
        <v>298</v>
      </c>
      <c r="F34" s="85" t="s">
        <v>298</v>
      </c>
      <c r="G34" s="80" t="s">
        <v>298</v>
      </c>
      <c r="H34" s="80" t="s">
        <v>298</v>
      </c>
      <c r="I34" s="85" t="s">
        <v>298</v>
      </c>
      <c r="J34" s="80"/>
      <c r="K34" s="80" t="s">
        <v>20</v>
      </c>
      <c r="L34" s="80"/>
      <c r="M34" s="80">
        <v>1</v>
      </c>
      <c r="N34" s="80" t="s">
        <v>328</v>
      </c>
      <c r="O34" s="80"/>
      <c r="P34" s="80" t="s">
        <v>20</v>
      </c>
      <c r="Q34" s="78" t="s">
        <v>21</v>
      </c>
      <c r="R34" s="40"/>
      <c r="S34" s="40"/>
      <c r="T34" s="45"/>
    </row>
    <row r="35" spans="1:20" ht="16" x14ac:dyDescent="0.2">
      <c r="A35" s="43" t="s">
        <v>321</v>
      </c>
      <c r="B35" s="43" t="s">
        <v>23</v>
      </c>
      <c r="C35" s="42">
        <v>0</v>
      </c>
      <c r="D35" s="7">
        <v>1</v>
      </c>
      <c r="E35" s="7" t="s">
        <v>298</v>
      </c>
      <c r="F35" s="7" t="s">
        <v>298</v>
      </c>
      <c r="G35" s="40" t="s">
        <v>298</v>
      </c>
      <c r="H35" s="40" t="s">
        <v>298</v>
      </c>
      <c r="I35" s="7" t="s">
        <v>298</v>
      </c>
      <c r="J35" s="40"/>
      <c r="K35" s="40" t="s">
        <v>20</v>
      </c>
      <c r="L35" s="40"/>
      <c r="M35" s="40">
        <v>1</v>
      </c>
      <c r="N35" s="40" t="s">
        <v>328</v>
      </c>
      <c r="O35" s="40"/>
      <c r="P35" s="40" t="s">
        <v>20</v>
      </c>
      <c r="Q35" s="40" t="s">
        <v>21</v>
      </c>
      <c r="R35" s="40"/>
      <c r="S35" s="40"/>
      <c r="T35" s="45"/>
    </row>
    <row r="36" spans="1:20" ht="16" x14ac:dyDescent="0.2">
      <c r="A36" s="185" t="str">
        <f>'S6 Maquette'!B36</f>
        <v>CX UE Insertion Professionnelle 2 ou UE Prepa concours 2D</v>
      </c>
      <c r="B36" s="89" t="str">
        <f>'S6 Maquette'!C36</f>
        <v>OPTION</v>
      </c>
      <c r="C36" s="42"/>
      <c r="D36" s="85"/>
      <c r="E36" s="85"/>
      <c r="F36" s="85"/>
      <c r="G36" s="80"/>
      <c r="H36" s="80"/>
      <c r="I36" s="85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90"/>
    </row>
    <row r="37" spans="1:20" ht="16" x14ac:dyDescent="0.2">
      <c r="A37" s="43" t="s">
        <v>322</v>
      </c>
      <c r="B37" s="43" t="s">
        <v>13</v>
      </c>
      <c r="C37" s="42">
        <v>0</v>
      </c>
      <c r="D37" s="7"/>
      <c r="E37" s="7" t="s">
        <v>298</v>
      </c>
      <c r="F37" s="7" t="s">
        <v>298</v>
      </c>
      <c r="G37" s="40" t="s">
        <v>298</v>
      </c>
      <c r="H37" s="40" t="s">
        <v>298</v>
      </c>
      <c r="I37" s="40" t="s">
        <v>298</v>
      </c>
      <c r="J37" s="76"/>
      <c r="K37" s="76" t="s">
        <v>20</v>
      </c>
      <c r="L37" s="76"/>
      <c r="M37" s="76">
        <v>1</v>
      </c>
      <c r="N37" s="76" t="s">
        <v>328</v>
      </c>
      <c r="O37" s="40"/>
      <c r="P37" s="76" t="s">
        <v>20</v>
      </c>
      <c r="Q37" s="76" t="s">
        <v>328</v>
      </c>
      <c r="R37" s="40"/>
      <c r="S37" s="70" t="s">
        <v>327</v>
      </c>
      <c r="T37" s="45"/>
    </row>
    <row r="38" spans="1:20" ht="16" x14ac:dyDescent="0.2">
      <c r="A38" s="43" t="s">
        <v>323</v>
      </c>
      <c r="B38" s="43" t="s">
        <v>23</v>
      </c>
      <c r="C38" s="42">
        <v>0</v>
      </c>
      <c r="D38" s="86">
        <v>2</v>
      </c>
      <c r="E38" s="86" t="s">
        <v>298</v>
      </c>
      <c r="F38" s="86" t="s">
        <v>298</v>
      </c>
      <c r="G38" s="78" t="s">
        <v>298</v>
      </c>
      <c r="H38" s="78" t="s">
        <v>298</v>
      </c>
      <c r="I38" s="78" t="s">
        <v>298</v>
      </c>
      <c r="J38" s="78"/>
      <c r="K38" s="78" t="s">
        <v>20</v>
      </c>
      <c r="L38" s="78"/>
      <c r="M38" s="78">
        <v>1</v>
      </c>
      <c r="N38" s="78" t="s">
        <v>328</v>
      </c>
      <c r="O38" s="40"/>
      <c r="P38" s="78" t="s">
        <v>20</v>
      </c>
      <c r="Q38" s="78" t="s">
        <v>328</v>
      </c>
      <c r="R38" s="40"/>
      <c r="S38" s="78" t="s">
        <v>327</v>
      </c>
      <c r="T38" s="45"/>
    </row>
    <row r="39" spans="1:20" ht="16" x14ac:dyDescent="0.2">
      <c r="A39" s="43" t="s">
        <v>265</v>
      </c>
      <c r="B39" s="43" t="s">
        <v>23</v>
      </c>
      <c r="C39" s="42" t="s">
        <v>15</v>
      </c>
      <c r="D39" s="86">
        <v>1</v>
      </c>
      <c r="E39" s="86" t="s">
        <v>298</v>
      </c>
      <c r="F39" s="86" t="s">
        <v>298</v>
      </c>
      <c r="G39" s="78" t="s">
        <v>298</v>
      </c>
      <c r="H39" s="78" t="s">
        <v>298</v>
      </c>
      <c r="I39" s="78" t="s">
        <v>298</v>
      </c>
      <c r="J39" s="78"/>
      <c r="K39" s="78" t="s">
        <v>20</v>
      </c>
      <c r="L39" s="78"/>
      <c r="M39" s="78">
        <v>1</v>
      </c>
      <c r="N39" s="78" t="s">
        <v>328</v>
      </c>
      <c r="O39" s="40"/>
      <c r="P39" s="78" t="s">
        <v>20</v>
      </c>
      <c r="Q39" s="78" t="s">
        <v>328</v>
      </c>
      <c r="R39" s="40"/>
      <c r="S39" s="78" t="s">
        <v>327</v>
      </c>
      <c r="T39" s="45"/>
    </row>
    <row r="40" spans="1:20" ht="16" x14ac:dyDescent="0.2">
      <c r="A40" s="203" t="s">
        <v>359</v>
      </c>
      <c r="B40" s="196" t="s">
        <v>13</v>
      </c>
      <c r="C40" s="42"/>
      <c r="D40" s="86"/>
      <c r="E40" s="86"/>
      <c r="F40" s="86"/>
      <c r="G40" s="80"/>
      <c r="H40" s="80"/>
      <c r="I40" s="80"/>
      <c r="J40" s="80"/>
      <c r="K40" s="78"/>
      <c r="L40" s="80"/>
      <c r="M40" s="80"/>
      <c r="N40" s="78"/>
      <c r="O40" s="80"/>
      <c r="P40" s="78"/>
      <c r="Q40" s="80"/>
      <c r="R40" s="80"/>
      <c r="S40" s="79"/>
      <c r="T40" s="45"/>
    </row>
    <row r="41" spans="1:20" ht="16" x14ac:dyDescent="0.2">
      <c r="A41" s="204" t="s">
        <v>343</v>
      </c>
      <c r="B41" s="186" t="s">
        <v>23</v>
      </c>
      <c r="C41" s="42"/>
      <c r="D41" s="86"/>
      <c r="E41" s="86"/>
      <c r="F41" s="86"/>
      <c r="G41" s="80"/>
      <c r="H41" s="80"/>
      <c r="I41" s="80"/>
      <c r="J41" s="80"/>
      <c r="K41" s="78"/>
      <c r="L41" s="80"/>
      <c r="M41" s="80"/>
      <c r="N41" s="78"/>
      <c r="O41" s="80"/>
      <c r="P41" s="78"/>
      <c r="Q41" s="80"/>
      <c r="R41" s="80"/>
      <c r="S41" s="79"/>
      <c r="T41" s="45"/>
    </row>
    <row r="42" spans="1:20" ht="16" x14ac:dyDescent="0.2">
      <c r="A42" s="204" t="s">
        <v>344</v>
      </c>
      <c r="B42" s="186" t="s">
        <v>23</v>
      </c>
      <c r="C42" s="42"/>
      <c r="D42" s="86"/>
      <c r="E42" s="86"/>
      <c r="F42" s="86"/>
      <c r="G42" s="80"/>
      <c r="H42" s="80"/>
      <c r="I42" s="80"/>
      <c r="J42" s="80"/>
      <c r="K42" s="78"/>
      <c r="L42" s="80"/>
      <c r="M42" s="80"/>
      <c r="N42" s="78"/>
      <c r="O42" s="80"/>
      <c r="P42" s="78"/>
      <c r="Q42" s="80"/>
      <c r="R42" s="80"/>
      <c r="S42" s="79"/>
      <c r="T42" s="45"/>
    </row>
    <row r="43" spans="1:20" ht="16" x14ac:dyDescent="0.2">
      <c r="A43" s="204" t="s">
        <v>360</v>
      </c>
      <c r="B43" s="186" t="s">
        <v>23</v>
      </c>
      <c r="C43" s="42"/>
      <c r="D43" s="86"/>
      <c r="E43" s="86"/>
      <c r="F43" s="86"/>
      <c r="G43" s="80"/>
      <c r="H43" s="80"/>
      <c r="I43" s="80"/>
      <c r="J43" s="80"/>
      <c r="K43" s="78"/>
      <c r="L43" s="80"/>
      <c r="M43" s="80"/>
      <c r="N43" s="78"/>
      <c r="O43" s="80"/>
      <c r="P43" s="78"/>
      <c r="Q43" s="80"/>
      <c r="R43" s="80"/>
      <c r="S43" s="79"/>
      <c r="T43" s="45"/>
    </row>
    <row r="44" spans="1:20" ht="53" customHeight="1" x14ac:dyDescent="0.2">
      <c r="A44" s="205" t="s">
        <v>348</v>
      </c>
      <c r="B44" s="186" t="s">
        <v>23</v>
      </c>
      <c r="C44" s="42"/>
      <c r="D44" s="186">
        <v>1</v>
      </c>
      <c r="E44" s="186" t="s">
        <v>298</v>
      </c>
      <c r="F44" s="186" t="s">
        <v>303</v>
      </c>
      <c r="G44" s="187" t="s">
        <v>298</v>
      </c>
      <c r="H44" s="187"/>
      <c r="I44" s="187" t="s">
        <v>298</v>
      </c>
      <c r="J44" s="187"/>
      <c r="K44" s="187" t="s">
        <v>10</v>
      </c>
      <c r="L44" s="187"/>
      <c r="M44" s="187">
        <v>2</v>
      </c>
      <c r="N44" s="187"/>
      <c r="O44" s="187"/>
      <c r="P44" s="187"/>
      <c r="Q44" s="187" t="s">
        <v>21</v>
      </c>
      <c r="R44" s="187" t="s">
        <v>363</v>
      </c>
      <c r="S44" s="190" t="s">
        <v>364</v>
      </c>
      <c r="T44" s="191" t="s">
        <v>365</v>
      </c>
    </row>
    <row r="45" spans="1:20" x14ac:dyDescent="0.2">
      <c r="A45" s="43" t="s">
        <v>324</v>
      </c>
      <c r="B45" s="43" t="s">
        <v>38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x14ac:dyDescent="0.2">
      <c r="A46" s="43" t="s">
        <v>325</v>
      </c>
      <c r="B46" s="43" t="s">
        <v>23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 t="s">
        <v>304</v>
      </c>
      <c r="T46" s="45"/>
    </row>
    <row r="47" spans="1:20" x14ac:dyDescent="0.2">
      <c r="A47" s="87" t="s">
        <v>330</v>
      </c>
      <c r="B47" s="89" t="s">
        <v>23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79" t="s">
        <v>304</v>
      </c>
      <c r="T47" s="90"/>
    </row>
    <row r="48" spans="1:20" x14ac:dyDescent="0.2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x14ac:dyDescent="0.2">
      <c r="A49" s="43">
        <v>0</v>
      </c>
      <c r="B49" s="43">
        <v>0</v>
      </c>
      <c r="C49" s="42"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x14ac:dyDescent="0.2">
      <c r="A50" s="43">
        <v>0</v>
      </c>
      <c r="B50" s="43">
        <v>0</v>
      </c>
      <c r="C50" s="42"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x14ac:dyDescent="0.2">
      <c r="A51" s="43">
        <v>0</v>
      </c>
      <c r="B51" s="43">
        <v>0</v>
      </c>
      <c r="C51" s="42"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x14ac:dyDescent="0.2">
      <c r="A52" s="43">
        <v>0</v>
      </c>
      <c r="B52" s="43">
        <v>0</v>
      </c>
      <c r="C52" s="42">
        <v>0</v>
      </c>
      <c r="D52" s="7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36:B36">
    <cfRule type="expression" dxfId="38" priority="36">
      <formula>$C36="Modification MCC"</formula>
    </cfRule>
  </conditionalFormatting>
  <conditionalFormatting sqref="A36:B36">
    <cfRule type="expression" dxfId="37" priority="37">
      <formula>$C36="Modification"</formula>
    </cfRule>
  </conditionalFormatting>
  <conditionalFormatting sqref="A36:B36">
    <cfRule type="expression" dxfId="36" priority="38">
      <formula>$C36="Création"</formula>
    </cfRule>
    <cfRule type="expression" dxfId="35" priority="39">
      <formula>$C36="Fermeture"</formula>
    </cfRule>
  </conditionalFormatting>
  <conditionalFormatting sqref="C40:S43 C44">
    <cfRule type="expression" dxfId="34" priority="30">
      <formula>$C40="Modification MCC"</formula>
    </cfRule>
  </conditionalFormatting>
  <conditionalFormatting sqref="C40:S43 C44">
    <cfRule type="expression" dxfId="33" priority="31">
      <formula>$C40="Modification"</formula>
    </cfRule>
  </conditionalFormatting>
  <conditionalFormatting sqref="C40:S43 C44">
    <cfRule type="expression" dxfId="32" priority="22">
      <formula>$B40="Option"</formula>
    </cfRule>
  </conditionalFormatting>
  <conditionalFormatting sqref="J40:J43">
    <cfRule type="expression" dxfId="31" priority="28">
      <formula>$I40="NON"</formula>
    </cfRule>
  </conditionalFormatting>
  <conditionalFormatting sqref="L40:L43">
    <cfRule type="expression" dxfId="30" priority="24">
      <formula>$K40="CCI (CC Intégral)"</formula>
    </cfRule>
    <cfRule type="expression" dxfId="29" priority="25">
      <formula>$K40="CT (Contrôle terminal)"</formula>
    </cfRule>
  </conditionalFormatting>
  <conditionalFormatting sqref="M40:M43">
    <cfRule type="expression" dxfId="28" priority="29">
      <formula>$K40="CT (Contrôle terminal)"</formula>
    </cfRule>
  </conditionalFormatting>
  <conditionalFormatting sqref="N40:O43">
    <cfRule type="expression" dxfId="27" priority="27">
      <formula>$K40="CCI (CC Intégral)"</formula>
    </cfRule>
  </conditionalFormatting>
  <conditionalFormatting sqref="Q40:R43">
    <cfRule type="expression" dxfId="26" priority="26">
      <formula>$P40="Autres"</formula>
    </cfRule>
  </conditionalFormatting>
  <conditionalFormatting sqref="S40:S43">
    <cfRule type="expression" dxfId="25" priority="23">
      <formula>$P40="CT (Contrôle terminal)"</formula>
    </cfRule>
  </conditionalFormatting>
  <conditionalFormatting sqref="C40:S43 C44">
    <cfRule type="expression" dxfId="24" priority="32">
      <formula>$C40="Création"</formula>
    </cfRule>
    <cfRule type="expression" dxfId="23" priority="33">
      <formula>$C40="Fermeture"</formula>
    </cfRule>
  </conditionalFormatting>
  <conditionalFormatting sqref="L40:L43">
    <cfRule type="expression" dxfId="22" priority="34">
      <formula>$K22="CT (Contrôle terminal)"</formula>
    </cfRule>
  </conditionalFormatting>
  <conditionalFormatting sqref="L40:L43">
    <cfRule type="expression" dxfId="21" priority="35">
      <formula>$K22="CCI (CC Intégral)"</formula>
    </cfRule>
  </conditionalFormatting>
  <conditionalFormatting sqref="B40:B44">
    <cfRule type="expression" dxfId="20" priority="20">
      <formula>$F40="Modification"</formula>
    </cfRule>
    <cfRule type="expression" dxfId="19" priority="21">
      <formula>$F40="Création"</formula>
    </cfRule>
  </conditionalFormatting>
  <conditionalFormatting sqref="B40:B44">
    <cfRule type="expression" dxfId="18" priority="19">
      <formula>$F40="Fermeture"</formula>
    </cfRule>
  </conditionalFormatting>
  <conditionalFormatting sqref="D44:S44">
    <cfRule type="expression" dxfId="17" priority="15">
      <formula>#REF!="Création"</formula>
    </cfRule>
  </conditionalFormatting>
  <conditionalFormatting sqref="D44:S44">
    <cfRule type="expression" dxfId="16" priority="16">
      <formula>#REF!="Fermeture"</formula>
    </cfRule>
  </conditionalFormatting>
  <conditionalFormatting sqref="D44:S44">
    <cfRule type="expression" dxfId="15" priority="5">
      <formula>$B44="Option"</formula>
    </cfRule>
  </conditionalFormatting>
  <conditionalFormatting sqref="D44:S44">
    <cfRule type="expression" dxfId="14" priority="17">
      <formula>$C43="Modification MCC"</formula>
    </cfRule>
    <cfRule type="expression" dxfId="13" priority="18">
      <formula>$C43="Modification"</formula>
    </cfRule>
  </conditionalFormatting>
  <conditionalFormatting sqref="H44">
    <cfRule type="expression" dxfId="12" priority="1">
      <formula>$C44="Modification MCC"</formula>
    </cfRule>
    <cfRule type="expression" dxfId="11" priority="2">
      <formula>$C44="Modification"</formula>
    </cfRule>
    <cfRule type="expression" dxfId="10" priority="3">
      <formula>$C44="Création"</formula>
    </cfRule>
    <cfRule type="expression" dxfId="9" priority="4">
      <formula>$C44="Fermeture"</formula>
    </cfRule>
  </conditionalFormatting>
  <conditionalFormatting sqref="J44">
    <cfRule type="expression" dxfId="8" priority="11">
      <formula>$I44="NON"</formula>
    </cfRule>
  </conditionalFormatting>
  <conditionalFormatting sqref="L44">
    <cfRule type="expression" dxfId="7" priority="6">
      <formula>$K44="CCI (CC Intégral)"</formula>
    </cfRule>
    <cfRule type="expression" dxfId="6" priority="7">
      <formula>$K44="CT (Contrôle terminal)"</formula>
    </cfRule>
  </conditionalFormatting>
  <conditionalFormatting sqref="L44">
    <cfRule type="expression" dxfId="5" priority="13">
      <formula>$K27="CT (Contrôle terminal)"</formula>
    </cfRule>
  </conditionalFormatting>
  <conditionalFormatting sqref="L44">
    <cfRule type="expression" dxfId="4" priority="14">
      <formula>$K27="CCI (CC Intégral)"</formula>
    </cfRule>
  </conditionalFormatting>
  <conditionalFormatting sqref="M44">
    <cfRule type="expression" dxfId="3" priority="12">
      <formula>$K44="CT (Contrôle terminal)"</formula>
    </cfRule>
  </conditionalFormatting>
  <conditionalFormatting sqref="N44:O44">
    <cfRule type="expression" dxfId="2" priority="10">
      <formula>$K44="CCI (CC Intégral)"</formula>
    </cfRule>
  </conditionalFormatting>
  <conditionalFormatting sqref="Q44:R44">
    <cfRule type="expression" dxfId="1" priority="8">
      <formula>$P44="Autres"</formula>
    </cfRule>
  </conditionalFormatting>
  <conditionalFormatting sqref="S44">
    <cfRule type="expression" dxfId="0" priority="9">
      <formula>$P44="CT (Contrôle terminal)"</formula>
    </cfRule>
  </conditionalFormatting>
  <dataValidations count="6">
    <dataValidation type="list" allowBlank="1" showInputMessage="1" showErrorMessage="1" sqref="P40:P44" xr:uid="{AF0E35A5-6F72-7149-AA5A-F47EF8DB015D}">
      <formula1>"CT (Contrôle terminal), Autres"</formula1>
    </dataValidation>
    <dataValidation type="list" allowBlank="1" showInputMessage="1" showErrorMessage="1" sqref="C40:C44" xr:uid="{205E0642-3E73-9143-BFB2-C614667FABD3}">
      <formula1>"Modification MCC"</formula1>
    </dataValidation>
    <dataValidation type="list" allowBlank="1" showInputMessage="1" showErrorMessage="1" sqref="K40:K44" xr:uid="{5EA858ED-002F-894A-A443-95DFD5A7349A}">
      <formula1>List_Controle2</formula1>
    </dataValidation>
    <dataValidation type="list" allowBlank="1" showInputMessage="1" showErrorMessage="1" sqref="Q40:Q44 N40:N44" xr:uid="{F7C60A16-6673-5840-A8A0-3FFC63F66ED6}">
      <formula1>List_Controle</formula1>
    </dataValidation>
    <dataValidation type="list" allowBlank="1" showInputMessage="1" showErrorMessage="1" sqref="B40:B44" xr:uid="{2AAE4A27-D6ED-5E44-806D-E437D9AF2B52}">
      <formula1>"UE, ECUE, BLOC, OPTION, Parcours Pédagogique"</formula1>
    </dataValidation>
    <dataValidation type="list" allowBlank="1" showInputMessage="1" showErrorMessage="1" sqref="E40:I44" xr:uid="{778F3734-6F2D-524F-977C-5807FBE97FE2}">
      <formula1>"OUI, NON"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ebfe410-571b-4425-93da-db22f790823f"/>
    <ds:schemaRef ds:uri="68c1812f-f52d-48e3-a5ba-9f3ea47a9e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2025-09-29T14:50:57Z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