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fabienlecourt/Downloads/"/>
    </mc:Choice>
  </mc:AlternateContent>
  <xr:revisionPtr revIDLastSave="0" documentId="13_ncr:1_{E22E916C-C0E5-514E-9C14-9093320C691E}" xr6:coauthVersionLast="47" xr6:coauthVersionMax="47" xr10:uidLastSave="{00000000-0000-0000-0000-000000000000}"/>
  <bookViews>
    <workbookView xWindow="57120" yWindow="1200" windowWidth="51200" windowHeight="26560" activeTab="2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<sst xmlns="http://schemas.openxmlformats.org/spreadsheetml/2006/main" count="1233" uniqueCount="341">
  <si>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</si>
  <si>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</si>
  <si>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</si>
  <si>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</si>
  <si>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</si>
  <si>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</si>
  <si>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</si>
  <si>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</si>
  <si>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</si>
  <si>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</si>
  <si>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</si>
  <si>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</si>
  <si>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</si>
  <si>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</si>
  <si>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</si>
  <si>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</si>
  <si>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</si>
  <si>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</si>
  <si>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</si>
  <si>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</si>
  <si>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</si>
  <si>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</si>
  <si>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</si>
  <si>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</si>
  <si>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</si>
  <si>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</si>
  <si>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</si>
  <si>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</si>
  <si>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</si>
  <si>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</si>
  <si>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</si>
  <si>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</si>
  <si>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</si>
  <si>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</si>
  <si>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</si>
  <si>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</si>
  <si>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</si>
  <si>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</si>
  <si>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</si>
  <si>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</si>
  <si>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</si>
  <si>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</si>
  <si>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</si>
  <si>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</si>
  <si>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</si>
  <si>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</si>
  <si>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</si>
  <si>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</si>
  <si>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</si>
  <si>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</si>
  <si>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</si>
  <si>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</si>
  <si>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</si>
  <si>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</si>
  <si>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</si>
  <si>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</si>
  <si>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</si>
  <si>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</si>
  <si>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</si>
  <si>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</si>
  <si>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</si>
  <si>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</si>
  <si>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</si>
  <si>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</si>
  <si>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</si>
  <si>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</si>
  <si>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</si>
  <si>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</si>
  <si>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</si>
  <si>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</si>
  <si>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</si>
  <si>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</si>
  <si>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</si>
  <si>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</si>
  <si>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</si>
  <si>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</si>
  <si>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</si>
  <si>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</si>
  <si>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</si>
  <si>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</si>
  <si>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</si>
  <si>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</si>
  <si>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</si>
  <si>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</si>
  <si>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</si>
  <si>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</si>
  <si>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</si>
  <si>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</si>
  <si>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</si>
  <si>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</si>
  <si>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</si>
  <si>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</si>
  <si>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</si>
  <si>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</si>
  <si>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</si>
  <si>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</si>
  <si>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</si>
  <si>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</si>
  <si>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</si>
  <si>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</si>
  <si>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</si>
  <si>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</si>
  <si>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</si>
  <si>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</si>
  <si>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</si>
  <si>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</si>
  <si>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</si>
  <si>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</si>
  <si>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</si>
  <si>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</si>
  <si>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</si>
  <si>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</si>
  <si>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</si>
  <si>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</si>
  <si>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</si>
  <si>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</si>
  <si>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</si>
  <si>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</si>
  <si>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</si>
  <si>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</si>
  <si>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</si>
  <si>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</si>
  <si>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</si>
  <si>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</si>
  <si>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</si>
  <si>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</si>
  <si>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</si>
  <si>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</si>
  <si>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</si>
  <si>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</si>
  <si>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</si>
  <si>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</si>
  <si>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</si>
  <si>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</si>
  <si>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</si>
  <si>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</si>
  <si>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</si>
  <si>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</si>
  <si>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</si>
  <si>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</si>
  <si>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</si>
  <si>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</si>
  <si>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</si>
  <si>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</si>
  <si>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</si>
  <si>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</si>
  <si>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</si>
  <si>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</si>
  <si>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</si>
  <si>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</si>
  <si>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</si>
  <si>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</si>
  <si>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</si>
  <si>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</si>
  <si>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</si>
  <si>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</si>
  <si>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</si>
  <si>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</si>
  <si>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</si>
  <si>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</si>
  <si>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</si>
  <si>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</si>
  <si>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</si>
  <si>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</si>
  <si>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</si>
  <si>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</si>
  <si>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</si>
  <si>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</si>
  <si>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</si>
  <si>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</si>
  <si>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</si>
  <si>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</si>
  <si>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</si>
  <si>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</si>
  <si>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</si>
  <si>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</si>
  <si>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</si>
  <si>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</si>
  <si>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</si>
  <si>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</si>
  <si>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</si>
  <si>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</si>
  <si>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</si>
  <si>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</si>
  <si>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</si>
  <si>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</si>
  <si>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</si>
  <si>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</si>
  <si>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</si>
  <si>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</si>
  <si>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</si>
  <si>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</si>
  <si>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</si>
  <si>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</si>
  <si>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</si>
  <si>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</si>
  <si>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</si>
  <si>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</si>
  <si>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</si>
  <si>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</si>
  <si>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</si>
  <si>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</si>
  <si>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</si>
  <si>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</si>
  <si>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Au sein de chaque UE, compensation entre ECUE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</si>
  <si>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</si>
  <si>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</si>
  <si>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</si>
  <si>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</si>
  <si>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</si>
  <si>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</si>
  <si>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</si>
  <si>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</si>
  <si>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</si>
  <si>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</si>
  <si>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</si>
  <si>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</si>
  <si>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</si>
  <si>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</si>
  <si>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</si>
  <si>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</si>
  <si>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</si>
  <si>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</si>
  <si>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</si>
  <si>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</si>
  <si>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</si>
  <si>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</si>
  <si>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</si>
  <si>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</si>
  <si>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</si>
  <si>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</si>
  <si>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</si>
  <si>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</si>
  <si>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</si>
  <si>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</si>
  <si>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</si>
  <si>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</si>
  <si>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</si>
  <si>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</si>
  <si>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</si>
  <si>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</si>
  <si>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</si>
  <si>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Théorie 1</t>
  </si>
  <si>
    <t>1.1</t>
  </si>
  <si>
    <t>Théorie sociologique 3</t>
  </si>
  <si>
    <t>Socio (45) + double licence socio-éco (45)</t>
  </si>
  <si>
    <t>1.2</t>
  </si>
  <si>
    <t>Lectures de textes 3</t>
  </si>
  <si>
    <t>Méthodologie 1</t>
  </si>
  <si>
    <t>2.1</t>
  </si>
  <si>
    <t>Méthodologie quantitative 1</t>
  </si>
  <si>
    <t>2.2</t>
  </si>
  <si>
    <t>Méthodologie qualitative 1</t>
  </si>
  <si>
    <t>Sociologie spécialisée 1</t>
  </si>
  <si>
    <t>3.1</t>
  </si>
  <si>
    <t>Sociologie de l'éducation</t>
  </si>
  <si>
    <t>3.2</t>
  </si>
  <si>
    <t>Sociologie de l'action publique</t>
  </si>
  <si>
    <t>Insertion professionnelle 1</t>
  </si>
  <si>
    <t>4.1</t>
  </si>
  <si>
    <t>Préparation au stage</t>
  </si>
  <si>
    <t>Socio (45)</t>
  </si>
  <si>
    <t>4.2</t>
  </si>
  <si>
    <t>Découverte des métiers de la sociologie</t>
  </si>
  <si>
    <t>4.3</t>
  </si>
  <si>
    <t>Ecritures numériques</t>
  </si>
  <si>
    <t>UE Ressources humaines 1</t>
  </si>
  <si>
    <t>Management des ressources humaines (ILEERH5)</t>
  </si>
  <si>
    <t>ELMI</t>
  </si>
  <si>
    <t>UE de pré-professionnalisation L@UCA (Max 1)</t>
  </si>
  <si>
    <t>Management de projet</t>
  </si>
  <si>
    <t>L@UCA</t>
  </si>
  <si>
    <t>Communication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</si>
  <si>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</si>
  <si>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</si>
  <si>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</si>
  <si>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</si>
  <si>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</si>
  <si>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</si>
  <si>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</si>
  <si>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</si>
  <si>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</si>
  <si>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</si>
  <si>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</si>
  <si>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</si>
  <si>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</si>
  <si>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</si>
  <si>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</si>
  <si>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</si>
  <si>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</si>
  <si>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</si>
  <si>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</si>
  <si>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</si>
  <si>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</si>
  <si>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</si>
  <si>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</si>
  <si>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</si>
  <si>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</si>
  <si>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</si>
  <si>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2 heures</t>
  </si>
  <si>
    <t>Autres</t>
  </si>
  <si>
    <t xml:space="preserve">épreuve informatique </t>
  </si>
  <si>
    <t>dossier</t>
  </si>
  <si>
    <t>NON</t>
  </si>
  <si>
    <t>selon modalités Licence Eco-Gestion</t>
  </si>
  <si>
    <t>selon modalités L@UCA</t>
  </si>
  <si>
    <t>Ecrit</t>
  </si>
  <si>
    <t>2H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</si>
  <si>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</si>
  <si>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</si>
  <si>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</si>
  <si>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</si>
  <si>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</si>
  <si>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Théorie 2</t>
  </si>
  <si>
    <t>Théorie sociologique 4</t>
  </si>
  <si>
    <t>Lectures de textes 4</t>
  </si>
  <si>
    <t>Méthodologie 2</t>
  </si>
  <si>
    <t>Méthodologie quantitative 2</t>
  </si>
  <si>
    <t>Méthodologie qualitative 2</t>
  </si>
  <si>
    <t>Sociologie spécialisée 2</t>
  </si>
  <si>
    <t>Sociologie de l'innovation</t>
  </si>
  <si>
    <t>Sociologie du travail</t>
  </si>
  <si>
    <t>Insertion professionnelle 2</t>
  </si>
  <si>
    <t>Stage</t>
  </si>
  <si>
    <t>UE Ressources humaines 2</t>
  </si>
  <si>
    <t>Gestion prévisionnelle des emplois et des compétences (ILEEGP6)</t>
  </si>
  <si>
    <t>Epreuve informatique</t>
  </si>
  <si>
    <t>Dossier</t>
  </si>
  <si>
    <t>Rapport/mémoire</t>
  </si>
  <si>
    <t xml:space="preserve">2H </t>
  </si>
  <si>
    <t xml:space="preserve">Droit administratif et social </t>
  </si>
  <si>
    <t>Capacité d'acceuil limitee à 7 ét.</t>
  </si>
  <si>
    <t>3H</t>
  </si>
  <si>
    <t>ECRIT</t>
  </si>
  <si>
    <t>ORAL</t>
  </si>
  <si>
    <r>
      <t xml:space="preserve">En-dessous de 7/20 aux UE suivantes : Théorie 1, Méthodologie 1, Théorie 2 et Méthodologie 2, </t>
    </r>
    <r>
      <rPr>
        <sz val="11"/>
        <color rgb="FFFF0000"/>
        <rFont val="Calibri (Corps)"/>
      </rPr>
      <t>les semestres ni l'année ne sont pas validés.</t>
    </r>
  </si>
  <si>
    <t>nombre de redoublements autorisés : 1 redoublement en L3, au delà sur décision du jury.</t>
  </si>
  <si>
    <r>
      <t xml:space="preserve">Compensation entre UE sauf avec l'UE compétences transversales </t>
    </r>
    <r>
      <rPr>
        <sz val="11"/>
        <color rgb="FFFF0000"/>
        <rFont val="Calibri (Corps)"/>
      </rPr>
      <t xml:space="preserve">c'est à dire la moyenne des 4 UE sans les CT dans chaque semestre doit etre égale ou supérieure à 10 pour la validation du semestre. </t>
    </r>
  </si>
  <si>
    <t>Les semestres sont validés aussi  à condition que les UE : Théorie 1, Méthodologie 1, Théorie 2 et Méthodologie 2 aient une note supérieure ou égale à 7.</t>
  </si>
  <si>
    <r>
      <t xml:space="preserve">Compensation entre semestres. </t>
    </r>
    <r>
      <rPr>
        <sz val="11"/>
        <color rgb="FFFF0000"/>
        <rFont val="Calibri (Corps)"/>
      </rPr>
      <t>Cependant la moyenne des 4 UE sans les CT dans chaque semestre doit etre égale ou supérieure à 10 pour la validation de l'année</t>
    </r>
  </si>
  <si>
    <t>l'année est validée aussi  à condition que les UE : Théorie 1, Méthodologie 1, Théorie 2 et Méthodologie 2 aient une note supérieure ou égale à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</si>
</sst>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4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9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left" vertical="center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64" fontId="10" fillId="10" borderId="1" xfId="0" applyNumberFormat="1" applyFont="1" applyFill="1" applyBorder="1" applyAlignment="1">
      <alignment horizontal="center" vertical="center"/>
    </xf>
    <xf numFmtId="16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" fillId="10" borderId="0" xfId="0" applyFont="1" applyFill="1"/>
    <xf numFmtId="0" fontId="10" fillId="10" borderId="0" xfId="0" applyFont="1" applyFill="1"/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0" fontId="1" fillId="10" borderId="1" xfId="0" applyFont="1" applyFill="1" applyBorder="1" applyAlignment="1" applyProtection="1">
      <alignment horizontal="left" vertical="center" wrapText="1"/>
      <protection locked="0"/>
    </xf>
    <xf numFmtId="164" fontId="1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Protection="1">
      <protection locked="0"/>
    </xf>
    <xf numFmtId="0" fontId="8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100"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33203125" defaultRowHeight="15" x14ac:dyDescent="0.2"/>
  <cols>
    <col min="1" max="1" width="66.83203125" customWidth="1"/>
    <col min="2" max="2" width="45" customWidth="1"/>
    <col min="3" max="3" width="60.6640625" bestFit="1" customWidth="1"/>
    <col min="4" max="4" width="85.3320312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 x14ac:dyDescent="0.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 x14ac:dyDescent="0.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2">
      <c r="J7" s="1" t="s">
        <v>44</v>
      </c>
      <c r="K7" s="1" t="s">
        <v>45</v>
      </c>
      <c r="L7" s="1"/>
    </row>
    <row r="8" spans="1:12" x14ac:dyDescent="0.2">
      <c r="J8" s="1" t="s">
        <v>46</v>
      </c>
      <c r="K8" s="1" t="s">
        <v>47</v>
      </c>
      <c r="L8" s="1"/>
    </row>
    <row r="9" spans="1:12" x14ac:dyDescent="0.2">
      <c r="J9" s="1" t="s">
        <v>48</v>
      </c>
      <c r="K9" s="1" t="s">
        <v>49</v>
      </c>
      <c r="L9" s="1"/>
    </row>
    <row r="10" spans="1:12" x14ac:dyDescent="0.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 x14ac:dyDescent="0.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 x14ac:dyDescent="0.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 x14ac:dyDescent="0.2">
      <c r="E23" s="1" t="s">
        <v>111</v>
      </c>
      <c r="J23" s="1" t="s">
        <v>85</v>
      </c>
      <c r="K23" s="1" t="s">
        <v>112</v>
      </c>
      <c r="L23" s="1"/>
    </row>
    <row r="24" spans="1:12" x14ac:dyDescent="0.2">
      <c r="E24" s="1" t="s">
        <v>113</v>
      </c>
      <c r="J24" s="1" t="s">
        <v>88</v>
      </c>
      <c r="K24" s="1" t="s">
        <v>114</v>
      </c>
      <c r="L24" s="1"/>
    </row>
    <row r="25" spans="1:12" x14ac:dyDescent="0.2">
      <c r="E25" s="1" t="s">
        <v>115</v>
      </c>
      <c r="J25" s="1" t="s">
        <v>91</v>
      </c>
      <c r="K25" s="1" t="s">
        <v>116</v>
      </c>
      <c r="L25" s="1"/>
    </row>
    <row r="26" spans="1:12" ht="16" x14ac:dyDescent="0.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 ht="16" x14ac:dyDescent="0.2">
      <c r="A27" s="41" t="s">
        <v>120</v>
      </c>
      <c r="J27" s="1" t="s">
        <v>62</v>
      </c>
      <c r="K27" s="1" t="s">
        <v>121</v>
      </c>
      <c r="L27" s="1"/>
    </row>
    <row r="28" spans="1:12" ht="16" x14ac:dyDescent="0.2">
      <c r="A28" s="41" t="s">
        <v>122</v>
      </c>
      <c r="J28" s="1" t="s">
        <v>70</v>
      </c>
      <c r="K28" s="1" t="s">
        <v>123</v>
      </c>
      <c r="L28" s="1"/>
    </row>
    <row r="29" spans="1:12" ht="16" x14ac:dyDescent="0.2">
      <c r="A29" s="41" t="s">
        <v>124</v>
      </c>
      <c r="J29" s="1" t="s">
        <v>76</v>
      </c>
      <c r="K29" s="1" t="s">
        <v>125</v>
      </c>
      <c r="L29" s="1"/>
    </row>
    <row r="30" spans="1:12" ht="16" x14ac:dyDescent="0.2">
      <c r="A30" s="41" t="s">
        <v>126</v>
      </c>
      <c r="J30" s="1" t="s">
        <v>81</v>
      </c>
      <c r="K30" s="1" t="s">
        <v>127</v>
      </c>
      <c r="L30" s="1"/>
    </row>
    <row r="31" spans="1:12" ht="16" x14ac:dyDescent="0.2">
      <c r="A31" s="41" t="s">
        <v>128</v>
      </c>
      <c r="J31" s="1" t="s">
        <v>87</v>
      </c>
      <c r="K31" s="1" t="s">
        <v>129</v>
      </c>
      <c r="L31" s="1"/>
    </row>
    <row r="32" spans="1:12" ht="16" x14ac:dyDescent="0.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 ht="16" x14ac:dyDescent="0.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6" x14ac:dyDescent="0.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 ht="16" x14ac:dyDescent="0.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 ht="16" x14ac:dyDescent="0.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 ht="16" x14ac:dyDescent="0.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 ht="16" x14ac:dyDescent="0.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 ht="16" x14ac:dyDescent="0.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 x14ac:dyDescent="0.2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75" customHeight="1" x14ac:dyDescent="0.2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 ht="16" x14ac:dyDescent="0.2">
      <c r="A42" s="41" t="s">
        <v>141</v>
      </c>
      <c r="J42" s="1" t="s">
        <v>98</v>
      </c>
      <c r="K42" s="1" t="s">
        <v>71</v>
      </c>
      <c r="L42" s="1"/>
    </row>
    <row r="43" spans="1:12" ht="16" x14ac:dyDescent="0.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25" customHeight="1" x14ac:dyDescent="0.2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 ht="16" x14ac:dyDescent="0.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 ht="16" x14ac:dyDescent="0.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16" x14ac:dyDescent="0.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 x14ac:dyDescent="0.2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 ht="16" x14ac:dyDescent="0.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 ht="16" x14ac:dyDescent="0.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 ht="16" x14ac:dyDescent="0.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 ht="16" x14ac:dyDescent="0.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 ht="16" x14ac:dyDescent="0.2">
      <c r="A53" s="41" t="s">
        <v>152</v>
      </c>
    </row>
    <row r="54" spans="1:12" ht="16" x14ac:dyDescent="0.2">
      <c r="A54" s="41" t="s">
        <v>153</v>
      </c>
    </row>
    <row r="55" spans="1:12" ht="16" x14ac:dyDescent="0.2">
      <c r="A55" s="41" t="s">
        <v>154</v>
      </c>
    </row>
    <row r="56" spans="1:12" ht="16" x14ac:dyDescent="0.2">
      <c r="A56" s="41" t="s">
        <v>155</v>
      </c>
    </row>
    <row r="57" spans="1:12" ht="16" x14ac:dyDescent="0.2">
      <c r="A57" s="41" t="s">
        <v>156</v>
      </c>
    </row>
    <row r="58" spans="1:12" ht="16" x14ac:dyDescent="0.2">
      <c r="A58" s="41" t="s">
        <v>157</v>
      </c>
    </row>
    <row r="59" spans="1:12" ht="16" x14ac:dyDescent="0.2">
      <c r="A59" s="41" t="s">
        <v>158</v>
      </c>
    </row>
    <row r="60" spans="1:12" ht="16" x14ac:dyDescent="0.2">
      <c r="A60" s="41" t="s">
        <v>159</v>
      </c>
    </row>
    <row r="61" spans="1:12" ht="16" x14ac:dyDescent="0.2">
      <c r="A61" s="41" t="s">
        <v>160</v>
      </c>
    </row>
    <row r="62" spans="1:12" ht="16" x14ac:dyDescent="0.2">
      <c r="A62" s="41" t="s">
        <v>161</v>
      </c>
    </row>
    <row r="63" spans="1:12" ht="16" x14ac:dyDescent="0.2">
      <c r="A63" s="41" t="s">
        <v>162</v>
      </c>
    </row>
    <row r="64" spans="1:12" ht="16" x14ac:dyDescent="0.2">
      <c r="A64" s="41" t="s">
        <v>163</v>
      </c>
    </row>
    <row r="65" spans="1:1" ht="16" x14ac:dyDescent="0.2">
      <c r="A65" s="41" t="s">
        <v>164</v>
      </c>
    </row>
    <row r="66" spans="1:1" ht="16" x14ac:dyDescent="0.2">
      <c r="A66" s="41" t="s">
        <v>165</v>
      </c>
    </row>
    <row r="67" spans="1:1" ht="16" x14ac:dyDescent="0.2">
      <c r="A67" s="41" t="s">
        <v>166</v>
      </c>
    </row>
    <row r="68" spans="1:1" ht="16" x14ac:dyDescent="0.2">
      <c r="A68" s="41" t="s">
        <v>167</v>
      </c>
    </row>
    <row r="69" spans="1:1" ht="16" x14ac:dyDescent="0.2">
      <c r="A69" s="41" t="s">
        <v>168</v>
      </c>
    </row>
    <row r="70" spans="1:1" ht="16" x14ac:dyDescent="0.2">
      <c r="A70" s="41" t="s">
        <v>169</v>
      </c>
    </row>
    <row r="71" spans="1:1" ht="16" x14ac:dyDescent="0.2">
      <c r="A71" s="41" t="s">
        <v>170</v>
      </c>
    </row>
    <row r="72" spans="1:1" ht="16" x14ac:dyDescent="0.2">
      <c r="A72" s="41" t="s">
        <v>171</v>
      </c>
    </row>
    <row r="73" spans="1:1" ht="16" x14ac:dyDescent="0.2">
      <c r="A73" s="41" t="s">
        <v>172</v>
      </c>
    </row>
    <row r="74" spans="1:1" ht="16" x14ac:dyDescent="0.2">
      <c r="A74" s="41" t="s">
        <v>173</v>
      </c>
    </row>
    <row r="75" spans="1:1" ht="16" x14ac:dyDescent="0.2">
      <c r="A75" s="41" t="s">
        <v>174</v>
      </c>
    </row>
    <row r="76" spans="1:1" ht="16" x14ac:dyDescent="0.2">
      <c r="A76" s="41" t="s">
        <v>175</v>
      </c>
    </row>
    <row r="77" spans="1:1" ht="16" x14ac:dyDescent="0.2">
      <c r="A77" s="41" t="s">
        <v>176</v>
      </c>
    </row>
    <row r="78" spans="1:1" ht="16" x14ac:dyDescent="0.2">
      <c r="A78" s="41" t="s">
        <v>177</v>
      </c>
    </row>
    <row r="79" spans="1:1" ht="16" x14ac:dyDescent="0.2">
      <c r="A79" s="41" t="s">
        <v>178</v>
      </c>
    </row>
    <row r="80" spans="1:1" ht="16" x14ac:dyDescent="0.2">
      <c r="A80" s="41" t="s">
        <v>179</v>
      </c>
    </row>
    <row r="81" spans="1:1" ht="16" x14ac:dyDescent="0.2">
      <c r="A81" s="41" t="s">
        <v>180</v>
      </c>
    </row>
    <row r="82" spans="1:1" ht="16" x14ac:dyDescent="0.2">
      <c r="A82" s="41" t="s">
        <v>181</v>
      </c>
    </row>
    <row r="83" spans="1:1" ht="16" x14ac:dyDescent="0.2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33203125" defaultRowHeight="15" x14ac:dyDescent="0.2"/>
  <sheetData>
    <row r="1" spans="1:16" x14ac:dyDescent="0.2">
      <c r="A1" s="103" t="s">
        <v>183</v>
      </c>
      <c r="B1" s="103"/>
      <c r="C1" s="103"/>
      <c r="D1" s="103"/>
      <c r="E1" s="103"/>
      <c r="F1" s="103"/>
      <c r="O1" s="97" t="s">
        <v>184</v>
      </c>
      <c r="P1" s="97"/>
    </row>
    <row r="2" spans="1:16" x14ac:dyDescent="0.2">
      <c r="A2" s="103"/>
      <c r="B2" s="103"/>
      <c r="C2" s="103"/>
      <c r="D2" s="103"/>
      <c r="E2" s="103"/>
      <c r="F2" s="103"/>
      <c r="O2" s="97"/>
      <c r="P2" s="97"/>
    </row>
    <row r="3" spans="1:16" x14ac:dyDescent="0.2">
      <c r="A3" s="97" t="s">
        <v>185</v>
      </c>
      <c r="B3" s="97"/>
      <c r="C3" s="97"/>
      <c r="D3" s="97" t="s">
        <v>186</v>
      </c>
      <c r="E3" s="97"/>
      <c r="F3" s="97"/>
      <c r="O3" s="10" t="s">
        <v>185</v>
      </c>
      <c r="P3" s="10" t="s">
        <v>186</v>
      </c>
    </row>
    <row r="4" spans="1:16" x14ac:dyDescent="0.2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 x14ac:dyDescent="0.2">
      <c r="A5" s="10">
        <f>SUM(O4:O291)</f>
        <v>168</v>
      </c>
      <c r="B5" s="10">
        <f>SUM('S5 Maquette'!J19:J300)</f>
        <v>154</v>
      </c>
      <c r="C5" s="10">
        <f>SUM('S5 Maquette'!K19:K300)</f>
        <v>0</v>
      </c>
      <c r="D5" s="10">
        <f>SUM(P4:P291)</f>
        <v>168</v>
      </c>
      <c r="E5" s="10">
        <f>SUM('S6 Maquette'!J19:J300)</f>
        <v>90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 x14ac:dyDescent="0.2">
      <c r="A6" s="97" t="s">
        <v>189</v>
      </c>
      <c r="B6" s="97"/>
      <c r="C6" s="97"/>
      <c r="D6" s="97" t="s">
        <v>189</v>
      </c>
      <c r="E6" s="97"/>
      <c r="F6" s="97"/>
      <c r="O6" s="10">
        <f>'S5 Maquette'!I21*1.5</f>
        <v>0</v>
      </c>
      <c r="P6" s="10">
        <f>'S6 Maquette'!I21*1.5</f>
        <v>0</v>
      </c>
    </row>
    <row r="7" spans="1:16" x14ac:dyDescent="0.2">
      <c r="A7" s="97">
        <f>SUM(A5,B5,C5)</f>
        <v>322</v>
      </c>
      <c r="B7" s="97"/>
      <c r="C7" s="97"/>
      <c r="D7" s="97">
        <f>SUM(D5,E5,F5)</f>
        <v>258</v>
      </c>
      <c r="E7" s="97"/>
      <c r="F7" s="97"/>
      <c r="O7" s="10">
        <f>'S5 Maquette'!I22*1.5</f>
        <v>0</v>
      </c>
      <c r="P7" s="10">
        <f>'S6 Maquette'!I22*1.5</f>
        <v>0</v>
      </c>
    </row>
    <row r="8" spans="1:16" x14ac:dyDescent="0.2">
      <c r="A8" s="97" t="s">
        <v>189</v>
      </c>
      <c r="B8" s="97"/>
      <c r="C8" s="97"/>
      <c r="D8" s="97"/>
      <c r="E8" s="97"/>
      <c r="F8" s="97"/>
      <c r="O8" s="10">
        <f>'S5 Maquette'!I23*1.5</f>
        <v>0</v>
      </c>
      <c r="P8" s="10">
        <f>'S6 Maquette'!I23*1.5</f>
        <v>0</v>
      </c>
    </row>
    <row r="9" spans="1:16" x14ac:dyDescent="0.2">
      <c r="A9" s="97"/>
      <c r="B9" s="97"/>
      <c r="C9" s="97"/>
      <c r="D9" s="97"/>
      <c r="E9" s="97"/>
      <c r="F9" s="97"/>
      <c r="O9" s="10">
        <f>'S5 Maquette'!I24*1.5</f>
        <v>0</v>
      </c>
      <c r="P9" s="10">
        <f>'S6 Maquette'!I24*1.5</f>
        <v>0</v>
      </c>
    </row>
    <row r="10" spans="1:16" x14ac:dyDescent="0.2">
      <c r="A10" s="97">
        <f>SUM(A7,D7)</f>
        <v>580</v>
      </c>
      <c r="B10" s="97"/>
      <c r="C10" s="97"/>
      <c r="D10" s="97"/>
      <c r="E10" s="97"/>
      <c r="F10" s="97"/>
      <c r="O10" s="10">
        <f>'S5 Maquette'!I25*1.5</f>
        <v>0</v>
      </c>
      <c r="P10" s="10">
        <f>'S6 Maquette'!I25*1.5</f>
        <v>0</v>
      </c>
    </row>
    <row r="11" spans="1:16" x14ac:dyDescent="0.2">
      <c r="A11" s="97"/>
      <c r="B11" s="97"/>
      <c r="C11" s="97"/>
      <c r="D11" s="97"/>
      <c r="E11" s="97"/>
      <c r="F11" s="97"/>
      <c r="O11" s="10">
        <f>'S5 Maquette'!I26*1.5</f>
        <v>0</v>
      </c>
      <c r="P11" s="10">
        <f>'S6 Maquette'!I26*1.5</f>
        <v>0</v>
      </c>
    </row>
    <row r="12" spans="1:16" x14ac:dyDescent="0.2">
      <c r="O12" s="10">
        <f>'S5 Maquette'!I27*1.5</f>
        <v>0</v>
      </c>
      <c r="P12" s="10">
        <f>'S6 Maquette'!I27*1.5</f>
        <v>0</v>
      </c>
    </row>
    <row r="13" spans="1:16" x14ac:dyDescent="0.2">
      <c r="O13" s="10">
        <f>'S5 Maquette'!I28*1.5</f>
        <v>36</v>
      </c>
      <c r="P13" s="10">
        <f>'S6 Maquette'!I28*1.5</f>
        <v>36</v>
      </c>
    </row>
    <row r="14" spans="1:16" x14ac:dyDescent="0.2">
      <c r="A14" s="98" t="s">
        <v>190</v>
      </c>
      <c r="B14" s="98"/>
      <c r="C14" s="98"/>
      <c r="D14" s="98"/>
      <c r="E14" s="98"/>
      <c r="F14" s="98"/>
      <c r="H14" s="99" t="s">
        <v>191</v>
      </c>
      <c r="I14" s="99"/>
      <c r="J14" s="99"/>
      <c r="K14" s="99"/>
      <c r="L14" s="99"/>
      <c r="M14" s="99"/>
      <c r="O14" s="10">
        <f>'S5 Maquette'!I29*1.5</f>
        <v>0</v>
      </c>
      <c r="P14" s="10">
        <f>'S6 Maquette'!I29*1.5</f>
        <v>0</v>
      </c>
    </row>
    <row r="15" spans="1:16" x14ac:dyDescent="0.2">
      <c r="A15" s="98"/>
      <c r="B15" s="98"/>
      <c r="C15" s="98"/>
      <c r="D15" s="98"/>
      <c r="E15" s="98"/>
      <c r="F15" s="98"/>
      <c r="H15" s="99"/>
      <c r="I15" s="99"/>
      <c r="J15" s="99"/>
      <c r="K15" s="99"/>
      <c r="L15" s="99"/>
      <c r="M15" s="99"/>
      <c r="O15" s="10">
        <f>'S5 Maquette'!I30*1.5</f>
        <v>0</v>
      </c>
      <c r="P15" s="10">
        <f>'S6 Maquette'!I30*1.5</f>
        <v>0</v>
      </c>
    </row>
    <row r="16" spans="1:16" x14ac:dyDescent="0.2">
      <c r="A16" s="97" t="s">
        <v>185</v>
      </c>
      <c r="B16" s="97"/>
      <c r="C16" s="97"/>
      <c r="D16" s="100" t="s">
        <v>186</v>
      </c>
      <c r="E16" s="101"/>
      <c r="F16" s="102"/>
      <c r="H16" s="97" t="s">
        <v>185</v>
      </c>
      <c r="I16" s="97"/>
      <c r="J16" s="97"/>
      <c r="K16" s="97" t="s">
        <v>186</v>
      </c>
      <c r="L16" s="97"/>
      <c r="M16" s="97"/>
      <c r="O16" s="10">
        <f>'S5 Maquette'!I31*1.5</f>
        <v>0</v>
      </c>
      <c r="P16" s="10">
        <f>'S6 Maquette'!I31*1.5</f>
        <v>0</v>
      </c>
    </row>
    <row r="17" spans="1:16" x14ac:dyDescent="0.2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Maquette'!I32*1.5</f>
        <v>0</v>
      </c>
    </row>
    <row r="18" spans="1:16" x14ac:dyDescent="0.2">
      <c r="A18" s="10">
        <f t="shared" ref="A18:F18" si="0">A5-H18</f>
        <v>108</v>
      </c>
      <c r="B18" s="10">
        <f t="shared" si="0"/>
        <v>102</v>
      </c>
      <c r="C18" s="10">
        <f t="shared" si="0"/>
        <v>0</v>
      </c>
      <c r="D18" s="10">
        <f t="shared" si="0"/>
        <v>108</v>
      </c>
      <c r="E18" s="10">
        <f t="shared" si="0"/>
        <v>90</v>
      </c>
      <c r="F18" s="10">
        <f t="shared" ca="1" si="0"/>
        <v>0</v>
      </c>
      <c r="H18" s="10">
        <f>SUMIF('S5 Maquette'!M19:M300,"Portée",'S5 Maquette'!I19:I300)*1.5</f>
        <v>60</v>
      </c>
      <c r="I18" s="10">
        <f>SUMIF('S5 Maquette'!M19:M300,"Portée",'S5 Maquette'!J19:J300)</f>
        <v>52</v>
      </c>
      <c r="J18" s="10">
        <f>SUMIF('S5 Maquette'!M19:M300,"Portée",'S5 Maquette'!K19:K300)</f>
        <v>0</v>
      </c>
      <c r="K18" s="10">
        <f>SUMIF('S6 Maquette'!M19:M300,"Portée",'S6 Maquette'!I19:I300)*1.5</f>
        <v>60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 x14ac:dyDescent="0.2">
      <c r="A19" s="97" t="s">
        <v>189</v>
      </c>
      <c r="B19" s="97"/>
      <c r="C19" s="97"/>
      <c r="D19" s="97" t="s">
        <v>189</v>
      </c>
      <c r="E19" s="97"/>
      <c r="F19" s="97"/>
      <c r="O19" s="10">
        <f>'S5 Maquette'!I34*1.5</f>
        <v>36</v>
      </c>
      <c r="P19" s="10">
        <f>'S6 Maquette'!I34*1.5</f>
        <v>36</v>
      </c>
    </row>
    <row r="20" spans="1:16" x14ac:dyDescent="0.2">
      <c r="A20" s="97">
        <f>SUM(A18,B18,C18)</f>
        <v>210</v>
      </c>
      <c r="B20" s="97"/>
      <c r="C20" s="97"/>
      <c r="D20" s="97">
        <f ca="1">SUM(D18,E18,F18)</f>
        <v>198</v>
      </c>
      <c r="E20" s="97"/>
      <c r="F20" s="97"/>
      <c r="O20" s="10">
        <f>'S5 Maquette'!I35*1.5</f>
        <v>36</v>
      </c>
      <c r="P20" s="10">
        <f>'S6 Maquette'!I35*1.5</f>
        <v>36</v>
      </c>
    </row>
    <row r="21" spans="1:16" x14ac:dyDescent="0.2">
      <c r="A21" s="97" t="s">
        <v>189</v>
      </c>
      <c r="B21" s="97"/>
      <c r="C21" s="97"/>
      <c r="D21" s="97"/>
      <c r="E21" s="97"/>
      <c r="F21" s="97"/>
      <c r="O21" s="10">
        <f>'S5 Maquette'!I36*1.5</f>
        <v>0</v>
      </c>
      <c r="P21" s="10">
        <f>'S6 Maquette'!I36*1.5</f>
        <v>0</v>
      </c>
    </row>
    <row r="22" spans="1:16" ht="30" customHeight="1" x14ac:dyDescent="0.2">
      <c r="A22" s="97">
        <f ca="1">SUM(A20,D20)</f>
        <v>408</v>
      </c>
      <c r="B22" s="97"/>
      <c r="C22" s="97"/>
      <c r="D22" s="97"/>
      <c r="E22" s="97"/>
      <c r="F22" s="97"/>
      <c r="O22" s="10">
        <f>'S5 Maquette'!I37*1.5</f>
        <v>0</v>
      </c>
      <c r="P22" s="10">
        <f>'S6 Maquette'!I37*1.5</f>
        <v>0</v>
      </c>
    </row>
    <row r="23" spans="1:16" x14ac:dyDescent="0.2">
      <c r="O23" s="10">
        <f>'S5 Maquette'!I38*1.5</f>
        <v>0</v>
      </c>
      <c r="P23" s="10">
        <f>'S6 Maquette'!I38*1.5</f>
        <v>0</v>
      </c>
    </row>
    <row r="24" spans="1:16" x14ac:dyDescent="0.2">
      <c r="O24" s="10">
        <f>'S5 Maquette'!I39*1.5</f>
        <v>0</v>
      </c>
      <c r="P24" s="10">
        <f>'S6 Maquette'!I39*1.5</f>
        <v>0</v>
      </c>
    </row>
    <row r="25" spans="1:16" x14ac:dyDescent="0.2">
      <c r="O25" s="10">
        <f>'S5 Maquette'!I40*1.5</f>
        <v>0</v>
      </c>
      <c r="P25" s="10">
        <f>'S6 Maquette'!I40*1.5</f>
        <v>0</v>
      </c>
    </row>
    <row r="26" spans="1:16" x14ac:dyDescent="0.2">
      <c r="O26" s="10">
        <f>'S5 Maquette'!I41*1.5</f>
        <v>0</v>
      </c>
      <c r="P26" s="10">
        <f>'S6 Maquette'!I41*1.5</f>
        <v>30</v>
      </c>
    </row>
    <row r="27" spans="1:16" x14ac:dyDescent="0.2">
      <c r="O27" s="10">
        <f>'S5 Maquette'!I42*1.5</f>
        <v>30</v>
      </c>
      <c r="P27" s="10">
        <f>'S6 Maquette'!I42*1.5</f>
        <v>30</v>
      </c>
    </row>
    <row r="28" spans="1:16" x14ac:dyDescent="0.2">
      <c r="O28" s="10">
        <f>'S5 Maquette'!I43*1.5</f>
        <v>0</v>
      </c>
      <c r="P28" s="10">
        <f>'S6 Maquette'!I43*1.5</f>
        <v>0</v>
      </c>
    </row>
    <row r="29" spans="1:16" x14ac:dyDescent="0.2">
      <c r="O29" s="10">
        <f>'S5 Maquette'!I44*1.5</f>
        <v>0</v>
      </c>
      <c r="P29" s="10">
        <f>'S6 Maquette'!I44*1.5</f>
        <v>0</v>
      </c>
    </row>
    <row r="30" spans="1:16" x14ac:dyDescent="0.2">
      <c r="O30" s="10">
        <f>'S5 Maquette'!I45*1.5</f>
        <v>30</v>
      </c>
      <c r="P30" s="10">
        <f>'S6 Maquette'!I45*1.5</f>
        <v>0</v>
      </c>
    </row>
    <row r="31" spans="1:16" x14ac:dyDescent="0.2">
      <c r="O31" s="10">
        <f>'S5 Maquette'!I46*1.5</f>
        <v>0</v>
      </c>
      <c r="P31" s="10">
        <f>'S6 Maquette'!I46*1.5</f>
        <v>0</v>
      </c>
    </row>
    <row r="32" spans="1:16" x14ac:dyDescent="0.2">
      <c r="O32" s="10">
        <f>'S5 Maquette'!I47*1.5</f>
        <v>0</v>
      </c>
      <c r="P32" s="10">
        <f>'S6 Maquette'!I47*1.5</f>
        <v>0</v>
      </c>
    </row>
    <row r="33" spans="15:16" x14ac:dyDescent="0.2">
      <c r="O33" s="10">
        <f>'S5 Maquette'!I48*1.5</f>
        <v>0</v>
      </c>
      <c r="P33" s="10">
        <f>'S6 Maquette'!I48*1.5</f>
        <v>0</v>
      </c>
    </row>
    <row r="34" spans="15:16" x14ac:dyDescent="0.2">
      <c r="O34" s="10">
        <f>'S5 Maquette'!I49*1.5</f>
        <v>0</v>
      </c>
      <c r="P34" s="10">
        <f>'S6 Maquette'!I49*1.5</f>
        <v>0</v>
      </c>
    </row>
    <row r="35" spans="15:16" x14ac:dyDescent="0.2">
      <c r="O35" s="10">
        <f>'S5 Maquette'!I50*1.5</f>
        <v>0</v>
      </c>
      <c r="P35" s="10">
        <f>'S6 Maquette'!I50*1.5</f>
        <v>0</v>
      </c>
    </row>
    <row r="36" spans="15:16" x14ac:dyDescent="0.2">
      <c r="O36" s="10">
        <f>'S5 Maquette'!I51*1.5</f>
        <v>0</v>
      </c>
      <c r="P36" s="10">
        <f>'S6 Maquette'!I51*1.5</f>
        <v>0</v>
      </c>
    </row>
    <row r="37" spans="15:16" x14ac:dyDescent="0.2">
      <c r="O37" s="10">
        <f>'S5 Maquette'!I52*1.5</f>
        <v>0</v>
      </c>
      <c r="P37" s="10">
        <f>'S6 Maquette'!I52*1.5</f>
        <v>0</v>
      </c>
    </row>
    <row r="38" spans="15:16" x14ac:dyDescent="0.2">
      <c r="O38" s="10">
        <f>'S5 Maquette'!I53*1.5</f>
        <v>0</v>
      </c>
      <c r="P38" s="10">
        <f>'S6 Maquette'!I53*1.5</f>
        <v>0</v>
      </c>
    </row>
    <row r="39" spans="15:16" x14ac:dyDescent="0.2">
      <c r="O39" s="10">
        <f>'S5 Maquette'!I54*1.5</f>
        <v>0</v>
      </c>
      <c r="P39" s="10">
        <f>'S6 Maquette'!I54*1.5</f>
        <v>0</v>
      </c>
    </row>
    <row r="40" spans="15:16" x14ac:dyDescent="0.2">
      <c r="O40" s="10">
        <f>'S5 Maquette'!I55*1.5</f>
        <v>0</v>
      </c>
      <c r="P40" s="10">
        <f>'S6 Maquette'!I55*1.5</f>
        <v>0</v>
      </c>
    </row>
    <row r="41" spans="15:16" x14ac:dyDescent="0.2">
      <c r="O41" s="10">
        <f>'S5 Maquette'!I56*1.5</f>
        <v>0</v>
      </c>
      <c r="P41" s="10">
        <f>'S6 Maquette'!I56*1.5</f>
        <v>0</v>
      </c>
    </row>
    <row r="42" spans="15:16" x14ac:dyDescent="0.2">
      <c r="O42" s="10">
        <f>'S5 Maquette'!I57*1.5</f>
        <v>0</v>
      </c>
      <c r="P42" s="10">
        <f>'S6 Maquette'!I57*1.5</f>
        <v>0</v>
      </c>
    </row>
    <row r="43" spans="15:16" x14ac:dyDescent="0.2">
      <c r="O43" s="10">
        <f>'S5 Maquette'!I58*1.5</f>
        <v>0</v>
      </c>
      <c r="P43" s="10">
        <f>'S6 Maquette'!I58*1.5</f>
        <v>0</v>
      </c>
    </row>
    <row r="44" spans="15:16" x14ac:dyDescent="0.2">
      <c r="O44" s="10">
        <f>'S5 Maquette'!I59*1.5</f>
        <v>0</v>
      </c>
      <c r="P44" s="10">
        <f>'S6 Maquette'!I59*1.5</f>
        <v>0</v>
      </c>
    </row>
    <row r="45" spans="15:16" x14ac:dyDescent="0.2">
      <c r="O45" s="10">
        <f>'S5 Maquette'!I60*1.5</f>
        <v>0</v>
      </c>
      <c r="P45" s="10">
        <f>'S6 Maquette'!I60*1.5</f>
        <v>0</v>
      </c>
    </row>
    <row r="46" spans="15:16" x14ac:dyDescent="0.2">
      <c r="O46" s="10">
        <f>'S5 Maquette'!I61*1.5</f>
        <v>0</v>
      </c>
      <c r="P46" s="10">
        <f>'S6 Maquette'!I61*1.5</f>
        <v>0</v>
      </c>
    </row>
    <row r="47" spans="15:16" x14ac:dyDescent="0.2">
      <c r="O47" s="10">
        <f>'S5 Maquette'!I62*1.5</f>
        <v>0</v>
      </c>
      <c r="P47" s="10">
        <f>'S6 Maquette'!I62*1.5</f>
        <v>0</v>
      </c>
    </row>
    <row r="48" spans="15:16" x14ac:dyDescent="0.2">
      <c r="O48" s="10">
        <f>'S5 Maquette'!I63*1.5</f>
        <v>0</v>
      </c>
      <c r="P48" s="10">
        <f>'S6 Maquette'!I63*1.5</f>
        <v>0</v>
      </c>
    </row>
    <row r="49" spans="15:16" x14ac:dyDescent="0.2">
      <c r="O49" s="10">
        <f>'S5 Maquette'!I64*1.5</f>
        <v>0</v>
      </c>
      <c r="P49" s="10">
        <f>'S6 Maquette'!I64*1.5</f>
        <v>0</v>
      </c>
    </row>
    <row r="50" spans="15:16" x14ac:dyDescent="0.2">
      <c r="O50" s="10">
        <f>'S5 Maquette'!I65*1.5</f>
        <v>0</v>
      </c>
      <c r="P50" s="10">
        <f>'S6 Maquette'!I65*1.5</f>
        <v>0</v>
      </c>
    </row>
    <row r="51" spans="15:16" x14ac:dyDescent="0.2">
      <c r="O51" s="10">
        <f>'S5 Maquette'!I66*1.5</f>
        <v>0</v>
      </c>
      <c r="P51" s="10">
        <f>'S6 Maquette'!I66*1.5</f>
        <v>0</v>
      </c>
    </row>
    <row r="52" spans="15:16" x14ac:dyDescent="0.2">
      <c r="O52" s="10">
        <f>'S5 Maquette'!I67*1.5</f>
        <v>0</v>
      </c>
      <c r="P52" s="10">
        <f>'S6 Maquette'!I67*1.5</f>
        <v>0</v>
      </c>
    </row>
    <row r="53" spans="15:16" x14ac:dyDescent="0.2">
      <c r="O53" s="10">
        <f>'S5 Maquette'!I68*1.5</f>
        <v>0</v>
      </c>
      <c r="P53" s="10">
        <f>'S6 Maquette'!I68*1.5</f>
        <v>0</v>
      </c>
    </row>
    <row r="54" spans="15:16" x14ac:dyDescent="0.2">
      <c r="O54" s="10">
        <f>'S5 Maquette'!I69*1.5</f>
        <v>0</v>
      </c>
      <c r="P54" s="10">
        <f>'S6 Maquette'!I69*1.5</f>
        <v>0</v>
      </c>
    </row>
    <row r="55" spans="15:16" x14ac:dyDescent="0.2">
      <c r="O55" s="10">
        <f>'S5 Maquette'!I70*1.5</f>
        <v>0</v>
      </c>
      <c r="P55" s="10">
        <f>'S6 Maquette'!I70*1.5</f>
        <v>0</v>
      </c>
    </row>
    <row r="56" spans="15:16" x14ac:dyDescent="0.2">
      <c r="O56" s="10">
        <f>'S5 Maquette'!I71*1.5</f>
        <v>0</v>
      </c>
      <c r="P56" s="10">
        <f>'S6 Maquette'!I71*1.5</f>
        <v>0</v>
      </c>
    </row>
    <row r="57" spans="15:16" x14ac:dyDescent="0.2">
      <c r="O57" s="10">
        <f>'S5 Maquette'!I72*1.5</f>
        <v>0</v>
      </c>
      <c r="P57" s="10">
        <f>'S6 Maquette'!I72*1.5</f>
        <v>0</v>
      </c>
    </row>
    <row r="58" spans="15:16" x14ac:dyDescent="0.2">
      <c r="O58" s="10">
        <f>'S5 Maquette'!I73*1.5</f>
        <v>0</v>
      </c>
      <c r="P58" s="10">
        <f>'S6 Maquette'!I73*1.5</f>
        <v>0</v>
      </c>
    </row>
    <row r="59" spans="15:16" x14ac:dyDescent="0.2">
      <c r="O59" s="10">
        <f>'S5 Maquette'!I74*1.5</f>
        <v>0</v>
      </c>
      <c r="P59" s="10">
        <f>'S6 Maquette'!I74*1.5</f>
        <v>0</v>
      </c>
    </row>
    <row r="60" spans="15:16" x14ac:dyDescent="0.2">
      <c r="O60" s="10">
        <f>'S5 Maquette'!I75*1.5</f>
        <v>0</v>
      </c>
      <c r="P60" s="10">
        <f>'S6 Maquette'!I75*1.5</f>
        <v>0</v>
      </c>
    </row>
    <row r="61" spans="15:16" x14ac:dyDescent="0.2">
      <c r="O61" s="10">
        <f>'S5 Maquette'!I76*1.5</f>
        <v>0</v>
      </c>
      <c r="P61" s="10">
        <f>'S6 Maquette'!I76*1.5</f>
        <v>0</v>
      </c>
    </row>
    <row r="62" spans="15:16" x14ac:dyDescent="0.2">
      <c r="O62" s="10">
        <f>'S5 Maquette'!I77*1.5</f>
        <v>0</v>
      </c>
      <c r="P62" s="10">
        <f>'S6 Maquette'!I77*1.5</f>
        <v>0</v>
      </c>
    </row>
    <row r="63" spans="15:16" x14ac:dyDescent="0.2">
      <c r="O63" s="10">
        <f>'S5 Maquette'!I78*1.5</f>
        <v>0</v>
      </c>
      <c r="P63" s="10">
        <f>'S6 Maquette'!I78*1.5</f>
        <v>0</v>
      </c>
    </row>
    <row r="64" spans="15:16" x14ac:dyDescent="0.2">
      <c r="O64" s="10">
        <f>'S5 Maquette'!I79*1.5</f>
        <v>0</v>
      </c>
      <c r="P64" s="10">
        <f>'S6 Maquette'!I79*1.5</f>
        <v>0</v>
      </c>
    </row>
    <row r="65" spans="15:16" x14ac:dyDescent="0.2">
      <c r="O65" s="10">
        <f>'S5 Maquette'!I80*1.5</f>
        <v>0</v>
      </c>
      <c r="P65" s="10">
        <f>'S6 Maquette'!I80*1.5</f>
        <v>0</v>
      </c>
    </row>
    <row r="66" spans="15:16" x14ac:dyDescent="0.2">
      <c r="O66" s="10">
        <f>'S5 Maquette'!I81*1.5</f>
        <v>0</v>
      </c>
      <c r="P66" s="10">
        <f>'S6 Maquette'!I81*1.5</f>
        <v>0</v>
      </c>
    </row>
    <row r="67" spans="15:16" x14ac:dyDescent="0.2">
      <c r="O67" s="10">
        <f>'S5 Maquette'!I82*1.5</f>
        <v>0</v>
      </c>
      <c r="P67" s="10">
        <f>'S6 Maquette'!I82*1.5</f>
        <v>0</v>
      </c>
    </row>
    <row r="68" spans="15:16" x14ac:dyDescent="0.2">
      <c r="O68" s="10">
        <f>'S5 Maquette'!I83*1.5</f>
        <v>0</v>
      </c>
      <c r="P68" s="10">
        <f>'S6 Maquette'!I83*1.5</f>
        <v>0</v>
      </c>
    </row>
    <row r="69" spans="15:16" x14ac:dyDescent="0.2">
      <c r="O69" s="10">
        <f>'S5 Maquette'!I84*1.5</f>
        <v>0</v>
      </c>
      <c r="P69" s="10">
        <f>'S6 Maquette'!I84*1.5</f>
        <v>0</v>
      </c>
    </row>
    <row r="70" spans="15:16" x14ac:dyDescent="0.2">
      <c r="O70" s="10">
        <f>'S5 Maquette'!I85*1.5</f>
        <v>0</v>
      </c>
      <c r="P70" s="10">
        <f>'S6 Maquette'!I85*1.5</f>
        <v>0</v>
      </c>
    </row>
    <row r="71" spans="15:16" x14ac:dyDescent="0.2">
      <c r="O71" s="10">
        <f>'S5 Maquette'!I86*1.5</f>
        <v>0</v>
      </c>
      <c r="P71" s="10">
        <f>'S6 Maquette'!I86*1.5</f>
        <v>0</v>
      </c>
    </row>
    <row r="72" spans="15:16" x14ac:dyDescent="0.2">
      <c r="O72" s="10">
        <f>'S5 Maquette'!I87*1.5</f>
        <v>0</v>
      </c>
      <c r="P72" s="10">
        <f>'S6 Maquette'!I87*1.5</f>
        <v>0</v>
      </c>
    </row>
    <row r="73" spans="15:16" x14ac:dyDescent="0.2">
      <c r="O73" s="10">
        <f>'S5 Maquette'!I88*1.5</f>
        <v>0</v>
      </c>
      <c r="P73" s="10">
        <f>'S6 Maquette'!I88*1.5</f>
        <v>0</v>
      </c>
    </row>
    <row r="74" spans="15:16" x14ac:dyDescent="0.2">
      <c r="O74" s="10">
        <f>'S5 Maquette'!I89*1.5</f>
        <v>0</v>
      </c>
      <c r="P74" s="10">
        <f>'S6 Maquette'!I89*1.5</f>
        <v>0</v>
      </c>
    </row>
    <row r="75" spans="15:16" x14ac:dyDescent="0.2">
      <c r="O75" s="10">
        <f>'S5 Maquette'!I90*1.5</f>
        <v>0</v>
      </c>
      <c r="P75" s="10">
        <f>'S6 Maquette'!I90*1.5</f>
        <v>0</v>
      </c>
    </row>
    <row r="76" spans="15:16" x14ac:dyDescent="0.2">
      <c r="O76" s="10">
        <f>'S5 Maquette'!I91*1.5</f>
        <v>0</v>
      </c>
      <c r="P76" s="10">
        <f>'S6 Maquette'!I91*1.5</f>
        <v>0</v>
      </c>
    </row>
    <row r="77" spans="15:16" x14ac:dyDescent="0.2">
      <c r="O77" s="10">
        <f>'S5 Maquette'!I92*1.5</f>
        <v>0</v>
      </c>
      <c r="P77" s="10">
        <f>'S6 Maquette'!I92*1.5</f>
        <v>0</v>
      </c>
    </row>
    <row r="78" spans="15:16" x14ac:dyDescent="0.2">
      <c r="O78" s="10">
        <f>'S5 Maquette'!I93*1.5</f>
        <v>0</v>
      </c>
      <c r="P78" s="10">
        <f>'S6 Maquette'!I93*1.5</f>
        <v>0</v>
      </c>
    </row>
    <row r="79" spans="15:16" x14ac:dyDescent="0.2">
      <c r="O79" s="10">
        <f>'S5 Maquette'!I94*1.5</f>
        <v>0</v>
      </c>
      <c r="P79" s="10">
        <f>'S6 Maquette'!I94*1.5</f>
        <v>0</v>
      </c>
    </row>
    <row r="80" spans="15:16" x14ac:dyDescent="0.2">
      <c r="O80" s="10">
        <f>'S5 Maquette'!I95*1.5</f>
        <v>0</v>
      </c>
      <c r="P80" s="10">
        <f>'S6 Maquette'!I95*1.5</f>
        <v>0</v>
      </c>
    </row>
    <row r="81" spans="15:16" x14ac:dyDescent="0.2">
      <c r="O81" s="10">
        <f>'S5 Maquette'!I96*1.5</f>
        <v>0</v>
      </c>
      <c r="P81" s="10">
        <f>'S6 Maquette'!I96*1.5</f>
        <v>0</v>
      </c>
    </row>
    <row r="82" spans="15:16" x14ac:dyDescent="0.2">
      <c r="O82" s="10">
        <f>'S5 Maquette'!I97*1.5</f>
        <v>0</v>
      </c>
      <c r="P82" s="10">
        <f>'S6 Maquette'!I97*1.5</f>
        <v>0</v>
      </c>
    </row>
    <row r="83" spans="15:16" x14ac:dyDescent="0.2">
      <c r="O83" s="10">
        <f>'S5 Maquette'!I98*1.5</f>
        <v>0</v>
      </c>
      <c r="P83" s="10">
        <f>'S6 Maquette'!I98*1.5</f>
        <v>0</v>
      </c>
    </row>
    <row r="84" spans="15:16" x14ac:dyDescent="0.2">
      <c r="O84" s="10">
        <f>'S5 Maquette'!I99*1.5</f>
        <v>0</v>
      </c>
      <c r="P84" s="10">
        <f>'S6 Maquette'!I99*1.5</f>
        <v>0</v>
      </c>
    </row>
    <row r="85" spans="15:16" x14ac:dyDescent="0.2">
      <c r="O85" s="10">
        <f>'S5 Maquette'!I100*1.5</f>
        <v>0</v>
      </c>
      <c r="P85" s="10">
        <f>'S6 Maquette'!I100*1.5</f>
        <v>0</v>
      </c>
    </row>
    <row r="86" spans="15:16" x14ac:dyDescent="0.2">
      <c r="O86" s="10">
        <f>'S5 Maquette'!I101*1.5</f>
        <v>0</v>
      </c>
      <c r="P86" s="10">
        <f>'S6 Maquette'!I101*1.5</f>
        <v>0</v>
      </c>
    </row>
    <row r="87" spans="15:16" x14ac:dyDescent="0.2">
      <c r="O87" s="10">
        <f>'S5 Maquette'!I102*1.5</f>
        <v>0</v>
      </c>
      <c r="P87" s="10">
        <f>'S6 Maquette'!I102*1.5</f>
        <v>0</v>
      </c>
    </row>
    <row r="88" spans="15:16" x14ac:dyDescent="0.2">
      <c r="O88" s="10">
        <f>'S5 Maquette'!I103*1.5</f>
        <v>0</v>
      </c>
      <c r="P88" s="10">
        <f>'S6 Maquette'!I103*1.5</f>
        <v>0</v>
      </c>
    </row>
    <row r="89" spans="15:16" x14ac:dyDescent="0.2">
      <c r="O89" s="10">
        <f>'S5 Maquette'!I104*1.5</f>
        <v>0</v>
      </c>
      <c r="P89" s="10">
        <f>'S6 Maquette'!I104*1.5</f>
        <v>0</v>
      </c>
    </row>
    <row r="90" spans="15:16" x14ac:dyDescent="0.2">
      <c r="O90" s="10">
        <f>'S5 Maquette'!I105*1.5</f>
        <v>0</v>
      </c>
      <c r="P90" s="10">
        <f>'S6 Maquette'!I105*1.5</f>
        <v>0</v>
      </c>
    </row>
    <row r="91" spans="15:16" x14ac:dyDescent="0.2">
      <c r="O91" s="10">
        <f>'S5 Maquette'!I106*1.5</f>
        <v>0</v>
      </c>
      <c r="P91" s="10">
        <f>'S6 Maquette'!I106*1.5</f>
        <v>0</v>
      </c>
    </row>
    <row r="92" spans="15:16" x14ac:dyDescent="0.2">
      <c r="O92" s="10">
        <f>'S5 Maquette'!I107*1.5</f>
        <v>0</v>
      </c>
      <c r="P92" s="10">
        <f>'S6 Maquette'!I107*1.5</f>
        <v>0</v>
      </c>
    </row>
    <row r="93" spans="15:16" x14ac:dyDescent="0.2">
      <c r="O93" s="10">
        <f>'S5 Maquette'!I108*1.5</f>
        <v>0</v>
      </c>
      <c r="P93" s="10">
        <f>'S6 Maquette'!I108*1.5</f>
        <v>0</v>
      </c>
    </row>
    <row r="94" spans="15:16" x14ac:dyDescent="0.2">
      <c r="O94" s="10">
        <f>'S5 Maquette'!I109*1.5</f>
        <v>0</v>
      </c>
      <c r="P94" s="10">
        <f>'S6 Maquette'!I109*1.5</f>
        <v>0</v>
      </c>
    </row>
    <row r="95" spans="15:16" x14ac:dyDescent="0.2">
      <c r="O95" s="10">
        <f>'S5 Maquette'!I110*1.5</f>
        <v>0</v>
      </c>
      <c r="P95" s="10">
        <f>'S6 Maquette'!I110*1.5</f>
        <v>0</v>
      </c>
    </row>
    <row r="96" spans="15:16" x14ac:dyDescent="0.2">
      <c r="O96" s="10">
        <f>'S5 Maquette'!I111*1.5</f>
        <v>0</v>
      </c>
      <c r="P96" s="10">
        <f>'S6 Maquette'!I111*1.5</f>
        <v>0</v>
      </c>
    </row>
    <row r="97" spans="15:16" x14ac:dyDescent="0.2">
      <c r="O97" s="10">
        <f>'S5 Maquette'!I112*1.5</f>
        <v>0</v>
      </c>
      <c r="P97" s="10">
        <f>'S6 Maquette'!I112*1.5</f>
        <v>0</v>
      </c>
    </row>
    <row r="98" spans="15:16" x14ac:dyDescent="0.2">
      <c r="O98" s="10">
        <f>'S5 Maquette'!I113*1.5</f>
        <v>0</v>
      </c>
      <c r="P98" s="10">
        <f>'S6 Maquette'!I113*1.5</f>
        <v>0</v>
      </c>
    </row>
    <row r="99" spans="15:16" x14ac:dyDescent="0.2">
      <c r="O99" s="10">
        <f>'S5 Maquette'!I114*1.5</f>
        <v>0</v>
      </c>
      <c r="P99" s="10">
        <f>'S6 Maquette'!I114*1.5</f>
        <v>0</v>
      </c>
    </row>
    <row r="100" spans="15:16" x14ac:dyDescent="0.2">
      <c r="O100" s="10">
        <f>'S5 Maquette'!I115*1.5</f>
        <v>0</v>
      </c>
      <c r="P100" s="10">
        <f>'S6 Maquette'!I115*1.5</f>
        <v>0</v>
      </c>
    </row>
    <row r="101" spans="15:16" x14ac:dyDescent="0.2">
      <c r="O101" s="10">
        <f>'S5 Maquette'!I116*1.5</f>
        <v>0</v>
      </c>
      <c r="P101" s="10">
        <f>'S6 Maquette'!I116*1.5</f>
        <v>0</v>
      </c>
    </row>
    <row r="102" spans="15:16" x14ac:dyDescent="0.2">
      <c r="O102" s="10">
        <f>'S5 Maquette'!I117*1.5</f>
        <v>0</v>
      </c>
      <c r="P102" s="10">
        <f>'S6 Maquette'!I117*1.5</f>
        <v>0</v>
      </c>
    </row>
    <row r="103" spans="15:16" x14ac:dyDescent="0.2">
      <c r="O103" s="10">
        <f>'S5 Maquette'!I118*1.5</f>
        <v>0</v>
      </c>
      <c r="P103" s="10">
        <f>'S6 Maquette'!I118*1.5</f>
        <v>0</v>
      </c>
    </row>
    <row r="104" spans="15:16" x14ac:dyDescent="0.2">
      <c r="O104" s="10">
        <f>'S5 Maquette'!I119*1.5</f>
        <v>0</v>
      </c>
      <c r="P104" s="10">
        <f>'S6 Maquette'!I119*1.5</f>
        <v>0</v>
      </c>
    </row>
    <row r="105" spans="15:16" x14ac:dyDescent="0.2">
      <c r="O105" s="10">
        <f>'S5 Maquette'!I120*1.5</f>
        <v>0</v>
      </c>
      <c r="P105" s="10">
        <f>'S6 Maquette'!I120*1.5</f>
        <v>0</v>
      </c>
    </row>
    <row r="106" spans="15:16" x14ac:dyDescent="0.2">
      <c r="O106" s="10">
        <f>'S5 Maquette'!I121*1.5</f>
        <v>0</v>
      </c>
      <c r="P106" s="10">
        <f>'S6 Maquette'!I121*1.5</f>
        <v>0</v>
      </c>
    </row>
    <row r="107" spans="15:16" x14ac:dyDescent="0.2">
      <c r="O107" s="10">
        <f>'S5 Maquette'!I122*1.5</f>
        <v>0</v>
      </c>
      <c r="P107" s="10">
        <f>'S6 Maquette'!I122*1.5</f>
        <v>0</v>
      </c>
    </row>
    <row r="108" spans="15:16" x14ac:dyDescent="0.2">
      <c r="O108" s="10">
        <f>'S5 Maquette'!I123*1.5</f>
        <v>0</v>
      </c>
      <c r="P108" s="10">
        <f>'S6 Maquette'!I123*1.5</f>
        <v>0</v>
      </c>
    </row>
    <row r="109" spans="15:16" x14ac:dyDescent="0.2">
      <c r="O109" s="10">
        <f>'S5 Maquette'!I124*1.5</f>
        <v>0</v>
      </c>
      <c r="P109" s="10">
        <f>'S6 Maquette'!I124*1.5</f>
        <v>0</v>
      </c>
    </row>
    <row r="110" spans="15:16" x14ac:dyDescent="0.2">
      <c r="O110" s="10">
        <f>'S5 Maquette'!I125*1.5</f>
        <v>0</v>
      </c>
      <c r="P110" s="10">
        <f>'S6 Maquette'!I125*1.5</f>
        <v>0</v>
      </c>
    </row>
    <row r="111" spans="15:16" x14ac:dyDescent="0.2">
      <c r="O111" s="10">
        <f>'S5 Maquette'!I126*1.5</f>
        <v>0</v>
      </c>
      <c r="P111" s="10">
        <f>'S6 Maquette'!I126*1.5</f>
        <v>0</v>
      </c>
    </row>
    <row r="112" spans="15:16" x14ac:dyDescent="0.2">
      <c r="O112" s="10">
        <f>'S5 Maquette'!I127*1.5</f>
        <v>0</v>
      </c>
      <c r="P112" s="10">
        <f>'S6 Maquette'!I127*1.5</f>
        <v>0</v>
      </c>
    </row>
    <row r="113" spans="15:16" x14ac:dyDescent="0.2">
      <c r="O113" s="10">
        <f>'S5 Maquette'!I128*1.5</f>
        <v>0</v>
      </c>
      <c r="P113" s="10">
        <f>'S6 Maquette'!I128*1.5</f>
        <v>0</v>
      </c>
    </row>
    <row r="114" spans="15:16" x14ac:dyDescent="0.2">
      <c r="O114" s="10">
        <f>'S5 Maquette'!I129*1.5</f>
        <v>0</v>
      </c>
      <c r="P114" s="10">
        <f>'S6 Maquette'!I129*1.5</f>
        <v>0</v>
      </c>
    </row>
    <row r="115" spans="15:16" x14ac:dyDescent="0.2">
      <c r="O115" s="10">
        <f>'S5 Maquette'!I130*1.5</f>
        <v>0</v>
      </c>
      <c r="P115" s="10">
        <f>'S6 Maquette'!I130*1.5</f>
        <v>0</v>
      </c>
    </row>
    <row r="116" spans="15:16" x14ac:dyDescent="0.2">
      <c r="O116" s="10">
        <f>'S5 Maquette'!I131*1.5</f>
        <v>0</v>
      </c>
      <c r="P116" s="10">
        <f>'S6 Maquette'!I131*1.5</f>
        <v>0</v>
      </c>
    </row>
    <row r="117" spans="15:16" x14ac:dyDescent="0.2">
      <c r="O117" s="10">
        <f>'S5 Maquette'!I132*1.5</f>
        <v>0</v>
      </c>
      <c r="P117" s="10">
        <f>'S6 Maquette'!I132*1.5</f>
        <v>0</v>
      </c>
    </row>
    <row r="118" spans="15:16" x14ac:dyDescent="0.2">
      <c r="O118" s="10">
        <f>'S5 Maquette'!I133*1.5</f>
        <v>0</v>
      </c>
      <c r="P118" s="10">
        <f>'S6 Maquette'!I133*1.5</f>
        <v>0</v>
      </c>
    </row>
    <row r="119" spans="15:16" x14ac:dyDescent="0.2">
      <c r="O119" s="10">
        <f>'S5 Maquette'!I134*1.5</f>
        <v>0</v>
      </c>
      <c r="P119" s="10">
        <f>'S6 Maquette'!I134*1.5</f>
        <v>0</v>
      </c>
    </row>
    <row r="120" spans="15:16" x14ac:dyDescent="0.2">
      <c r="O120" s="10">
        <f>'S5 Maquette'!I135*1.5</f>
        <v>0</v>
      </c>
      <c r="P120" s="10">
        <f>'S6 Maquette'!I135*1.5</f>
        <v>0</v>
      </c>
    </row>
    <row r="121" spans="15:16" x14ac:dyDescent="0.2">
      <c r="O121" s="10">
        <f>'S5 Maquette'!I136*1.5</f>
        <v>0</v>
      </c>
      <c r="P121" s="10">
        <f>'S6 Maquette'!I136*1.5</f>
        <v>0</v>
      </c>
    </row>
    <row r="122" spans="15:16" x14ac:dyDescent="0.2">
      <c r="O122" s="10">
        <f>'S5 Maquette'!I137*1.5</f>
        <v>0</v>
      </c>
      <c r="P122" s="10">
        <f>'S6 Maquette'!I137*1.5</f>
        <v>0</v>
      </c>
    </row>
    <row r="123" spans="15:16" x14ac:dyDescent="0.2">
      <c r="O123" s="10">
        <f>'S5 Maquette'!I138*1.5</f>
        <v>0</v>
      </c>
      <c r="P123" s="10">
        <f>'S6 Maquette'!I138*1.5</f>
        <v>0</v>
      </c>
    </row>
    <row r="124" spans="15:16" x14ac:dyDescent="0.2">
      <c r="O124" s="10">
        <f>'S5 Maquette'!I139*1.5</f>
        <v>0</v>
      </c>
      <c r="P124" s="10">
        <f>'S6 Maquette'!I139*1.5</f>
        <v>0</v>
      </c>
    </row>
    <row r="125" spans="15:16" x14ac:dyDescent="0.2">
      <c r="O125" s="10">
        <f>'S5 Maquette'!I140*1.5</f>
        <v>0</v>
      </c>
      <c r="P125" s="10">
        <f>'S6 Maquette'!I140*1.5</f>
        <v>0</v>
      </c>
    </row>
    <row r="126" spans="15:16" x14ac:dyDescent="0.2">
      <c r="O126" s="10">
        <f>'S5 Maquette'!I141*1.5</f>
        <v>0</v>
      </c>
      <c r="P126" s="10">
        <f>'S6 Maquette'!I141*1.5</f>
        <v>0</v>
      </c>
    </row>
    <row r="127" spans="15:16" x14ac:dyDescent="0.2">
      <c r="O127" s="10">
        <f>'S5 Maquette'!I142*1.5</f>
        <v>0</v>
      </c>
      <c r="P127" s="10">
        <f>'S6 Maquette'!I142*1.5</f>
        <v>0</v>
      </c>
    </row>
    <row r="128" spans="15:16" x14ac:dyDescent="0.2">
      <c r="O128" s="10">
        <f>'S5 Maquette'!I143*1.5</f>
        <v>0</v>
      </c>
      <c r="P128" s="10">
        <f>'S6 Maquette'!I143*1.5</f>
        <v>0</v>
      </c>
    </row>
    <row r="129" spans="15:16" x14ac:dyDescent="0.2">
      <c r="O129" s="10">
        <f>'S5 Maquette'!I144*1.5</f>
        <v>0</v>
      </c>
      <c r="P129" s="10">
        <f>'S6 Maquette'!I144*1.5</f>
        <v>0</v>
      </c>
    </row>
    <row r="130" spans="15:16" x14ac:dyDescent="0.2">
      <c r="O130" s="10">
        <f>'S5 Maquette'!I145*1.5</f>
        <v>0</v>
      </c>
      <c r="P130" s="10">
        <f>'S6 Maquette'!I145*1.5</f>
        <v>0</v>
      </c>
    </row>
    <row r="131" spans="15:16" x14ac:dyDescent="0.2">
      <c r="O131" s="10">
        <f>'S5 Maquette'!I146*1.5</f>
        <v>0</v>
      </c>
      <c r="P131" s="10">
        <f>'S6 Maquette'!I146*1.5</f>
        <v>0</v>
      </c>
    </row>
    <row r="132" spans="15:16" x14ac:dyDescent="0.2">
      <c r="O132" s="10">
        <f>'S5 Maquette'!I147*1.5</f>
        <v>0</v>
      </c>
      <c r="P132" s="10">
        <f>'S6 Maquette'!I147*1.5</f>
        <v>0</v>
      </c>
    </row>
    <row r="133" spans="15:16" x14ac:dyDescent="0.2">
      <c r="O133" s="10">
        <f>'S5 Maquette'!I148*1.5</f>
        <v>0</v>
      </c>
      <c r="P133" s="10">
        <f>'S6 Maquette'!I148*1.5</f>
        <v>0</v>
      </c>
    </row>
    <row r="134" spans="15:16" x14ac:dyDescent="0.2">
      <c r="O134" s="10">
        <f>'S5 Maquette'!I149*1.5</f>
        <v>0</v>
      </c>
      <c r="P134" s="10">
        <f>'S6 Maquette'!I149*1.5</f>
        <v>0</v>
      </c>
    </row>
    <row r="135" spans="15:16" x14ac:dyDescent="0.2">
      <c r="O135" s="10">
        <f>'S5 Maquette'!I150*1.5</f>
        <v>0</v>
      </c>
      <c r="P135" s="10">
        <f>'S6 Maquette'!I150*1.5</f>
        <v>0</v>
      </c>
    </row>
    <row r="136" spans="15:16" x14ac:dyDescent="0.2">
      <c r="O136" s="10">
        <f>'S5 Maquette'!I151*1.5</f>
        <v>0</v>
      </c>
      <c r="P136" s="10">
        <f>'S6 Maquette'!I151*1.5</f>
        <v>0</v>
      </c>
    </row>
    <row r="137" spans="15:16" x14ac:dyDescent="0.2">
      <c r="O137" s="10">
        <f>'S5 Maquette'!I152*1.5</f>
        <v>0</v>
      </c>
      <c r="P137" s="10">
        <f>'S6 Maquette'!I152*1.5</f>
        <v>0</v>
      </c>
    </row>
    <row r="138" spans="15:16" x14ac:dyDescent="0.2">
      <c r="O138" s="10">
        <f>'S5 Maquette'!I153*1.5</f>
        <v>0</v>
      </c>
      <c r="P138" s="10">
        <f>'S6 Maquette'!I153*1.5</f>
        <v>0</v>
      </c>
    </row>
    <row r="139" spans="15:16" x14ac:dyDescent="0.2">
      <c r="O139" s="10">
        <f>'S5 Maquette'!I154*1.5</f>
        <v>0</v>
      </c>
      <c r="P139" s="10">
        <f>'S6 Maquette'!I154*1.5</f>
        <v>0</v>
      </c>
    </row>
    <row r="140" spans="15:16" x14ac:dyDescent="0.2">
      <c r="O140" s="10">
        <f>'S5 Maquette'!I155*1.5</f>
        <v>0</v>
      </c>
      <c r="P140" s="10">
        <f>'S6 Maquette'!I155*1.5</f>
        <v>0</v>
      </c>
    </row>
    <row r="141" spans="15:16" x14ac:dyDescent="0.2">
      <c r="O141" s="10">
        <f>'S5 Maquette'!I156*1.5</f>
        <v>0</v>
      </c>
      <c r="P141" s="10">
        <f>'S6 Maquette'!I156*1.5</f>
        <v>0</v>
      </c>
    </row>
    <row r="142" spans="15:16" x14ac:dyDescent="0.2">
      <c r="O142" s="10">
        <f>'S5 Maquette'!I157*1.5</f>
        <v>0</v>
      </c>
      <c r="P142" s="10">
        <f>'S6 Maquette'!I157*1.5</f>
        <v>0</v>
      </c>
    </row>
    <row r="143" spans="15:16" x14ac:dyDescent="0.2">
      <c r="O143" s="10">
        <f>'S5 Maquette'!I158*1.5</f>
        <v>0</v>
      </c>
      <c r="P143" s="10">
        <f>'S6 Maquette'!I158*1.5</f>
        <v>0</v>
      </c>
    </row>
    <row r="144" spans="15:16" x14ac:dyDescent="0.2">
      <c r="O144" s="10">
        <f>'S5 Maquette'!I159*1.5</f>
        <v>0</v>
      </c>
      <c r="P144" s="10">
        <f>'S6 Maquette'!I159*1.5</f>
        <v>0</v>
      </c>
    </row>
    <row r="145" spans="15:16" x14ac:dyDescent="0.2">
      <c r="O145" s="10">
        <f>'S5 Maquette'!I160*1.5</f>
        <v>0</v>
      </c>
      <c r="P145" s="10">
        <f>'S6 Maquette'!I160*1.5</f>
        <v>0</v>
      </c>
    </row>
    <row r="146" spans="15:16" x14ac:dyDescent="0.2">
      <c r="O146" s="10">
        <f>'S5 Maquette'!I161*1.5</f>
        <v>0</v>
      </c>
      <c r="P146" s="10">
        <f>'S6 Maquette'!I161*1.5</f>
        <v>0</v>
      </c>
    </row>
    <row r="147" spans="15:16" x14ac:dyDescent="0.2">
      <c r="O147" s="10">
        <f>'S5 Maquette'!I162*1.5</f>
        <v>0</v>
      </c>
      <c r="P147" s="10">
        <f>'S6 Maquette'!I162*1.5</f>
        <v>0</v>
      </c>
    </row>
    <row r="148" spans="15:16" x14ac:dyDescent="0.2">
      <c r="O148" s="10">
        <f>'S5 Maquette'!I163*1.5</f>
        <v>0</v>
      </c>
      <c r="P148" s="10">
        <f>'S6 Maquette'!I163*1.5</f>
        <v>0</v>
      </c>
    </row>
    <row r="149" spans="15:16" x14ac:dyDescent="0.2">
      <c r="O149" s="10">
        <f>'S5 Maquette'!I164*1.5</f>
        <v>0</v>
      </c>
      <c r="P149" s="10">
        <f>'S6 Maquette'!I164*1.5</f>
        <v>0</v>
      </c>
    </row>
    <row r="150" spans="15:16" x14ac:dyDescent="0.2">
      <c r="O150" s="10">
        <f>'S5 Maquette'!I165*1.5</f>
        <v>0</v>
      </c>
      <c r="P150" s="10">
        <f>'S6 Maquette'!I165*1.5</f>
        <v>0</v>
      </c>
    </row>
    <row r="151" spans="15:16" x14ac:dyDescent="0.2">
      <c r="O151" s="10">
        <f>'S5 Maquette'!I166*1.5</f>
        <v>0</v>
      </c>
      <c r="P151" s="10">
        <f>'S6 Maquette'!I166*1.5</f>
        <v>0</v>
      </c>
    </row>
    <row r="152" spans="15:16" x14ac:dyDescent="0.2">
      <c r="O152" s="10">
        <f>'S5 Maquette'!I167*1.5</f>
        <v>0</v>
      </c>
      <c r="P152" s="10">
        <f>'S6 Maquette'!I167*1.5</f>
        <v>0</v>
      </c>
    </row>
    <row r="153" spans="15:16" x14ac:dyDescent="0.2">
      <c r="O153" s="10">
        <f>'S5 Maquette'!I168*1.5</f>
        <v>0</v>
      </c>
      <c r="P153" s="10">
        <f>'S6 Maquette'!I168*1.5</f>
        <v>0</v>
      </c>
    </row>
    <row r="154" spans="15:16" x14ac:dyDescent="0.2">
      <c r="O154" s="10">
        <f>'S5 Maquette'!I169*1.5</f>
        <v>0</v>
      </c>
      <c r="P154" s="10">
        <f>'S6 Maquette'!I169*1.5</f>
        <v>0</v>
      </c>
    </row>
    <row r="155" spans="15:16" x14ac:dyDescent="0.2">
      <c r="O155" s="10">
        <f>'S5 Maquette'!I170*1.5</f>
        <v>0</v>
      </c>
      <c r="P155" s="10">
        <f>'S6 Maquette'!I170*1.5</f>
        <v>0</v>
      </c>
    </row>
    <row r="156" spans="15:16" x14ac:dyDescent="0.2">
      <c r="O156" s="10">
        <f>'S5 Maquette'!I171*1.5</f>
        <v>0</v>
      </c>
      <c r="P156" s="10">
        <f>'S6 Maquette'!I171*1.5</f>
        <v>0</v>
      </c>
    </row>
    <row r="157" spans="15:16" x14ac:dyDescent="0.2">
      <c r="O157" s="10">
        <f>'S5 Maquette'!I172*1.5</f>
        <v>0</v>
      </c>
      <c r="P157" s="10">
        <f>'S6 Maquette'!I172*1.5</f>
        <v>0</v>
      </c>
    </row>
    <row r="158" spans="15:16" x14ac:dyDescent="0.2">
      <c r="O158" s="10">
        <f>'S5 Maquette'!I173*1.5</f>
        <v>0</v>
      </c>
      <c r="P158" s="10">
        <f>'S6 Maquette'!I173*1.5</f>
        <v>0</v>
      </c>
    </row>
    <row r="159" spans="15:16" x14ac:dyDescent="0.2">
      <c r="O159" s="10">
        <f>'S5 Maquette'!I174*1.5</f>
        <v>0</v>
      </c>
      <c r="P159" s="10">
        <f>'S6 Maquette'!I174*1.5</f>
        <v>0</v>
      </c>
    </row>
    <row r="160" spans="15:16" x14ac:dyDescent="0.2">
      <c r="O160" s="10">
        <f>'S5 Maquette'!I175*1.5</f>
        <v>0</v>
      </c>
      <c r="P160" s="10">
        <f>'S6 Maquette'!I175*1.5</f>
        <v>0</v>
      </c>
    </row>
    <row r="161" spans="15:16" x14ac:dyDescent="0.2">
      <c r="O161" s="10">
        <f>'S5 Maquette'!I176*1.5</f>
        <v>0</v>
      </c>
      <c r="P161" s="10">
        <f>'S6 Maquette'!I176*1.5</f>
        <v>0</v>
      </c>
    </row>
    <row r="162" spans="15:16" x14ac:dyDescent="0.2">
      <c r="O162" s="10">
        <f>'S5 Maquette'!I177*1.5</f>
        <v>0</v>
      </c>
      <c r="P162" s="10">
        <f>'S6 Maquette'!I177*1.5</f>
        <v>0</v>
      </c>
    </row>
    <row r="163" spans="15:16" x14ac:dyDescent="0.2">
      <c r="O163" s="10">
        <f>'S5 Maquette'!I178*1.5</f>
        <v>0</v>
      </c>
      <c r="P163" s="10">
        <f>'S6 Maquette'!I178*1.5</f>
        <v>0</v>
      </c>
    </row>
    <row r="164" spans="15:16" x14ac:dyDescent="0.2">
      <c r="O164" s="10">
        <f>'S5 Maquette'!I179*1.5</f>
        <v>0</v>
      </c>
      <c r="P164" s="10">
        <f>'S6 Maquette'!I179*1.5</f>
        <v>0</v>
      </c>
    </row>
    <row r="165" spans="15:16" x14ac:dyDescent="0.2">
      <c r="O165" s="10">
        <f>'S5 Maquette'!I180*1.5</f>
        <v>0</v>
      </c>
      <c r="P165" s="10">
        <f>'S6 Maquette'!I180*1.5</f>
        <v>0</v>
      </c>
    </row>
    <row r="166" spans="15:16" x14ac:dyDescent="0.2">
      <c r="O166" s="10">
        <f>'S5 Maquette'!I181*1.5</f>
        <v>0</v>
      </c>
      <c r="P166" s="10">
        <f>'S6 Maquette'!I181*1.5</f>
        <v>0</v>
      </c>
    </row>
    <row r="167" spans="15:16" x14ac:dyDescent="0.2">
      <c r="O167" s="10">
        <f>'S5 Maquette'!I182*1.5</f>
        <v>0</v>
      </c>
      <c r="P167" s="10">
        <f>'S6 Maquette'!I182*1.5</f>
        <v>0</v>
      </c>
    </row>
    <row r="168" spans="15:16" x14ac:dyDescent="0.2">
      <c r="O168" s="10">
        <f>'S5 Maquette'!I183*1.5</f>
        <v>0</v>
      </c>
      <c r="P168" s="10">
        <f>'S6 Maquette'!I183*1.5</f>
        <v>0</v>
      </c>
    </row>
    <row r="169" spans="15:16" x14ac:dyDescent="0.2">
      <c r="O169" s="10">
        <f>'S5 Maquette'!I184*1.5</f>
        <v>0</v>
      </c>
      <c r="P169" s="10">
        <f>'S6 Maquette'!I184*1.5</f>
        <v>0</v>
      </c>
    </row>
    <row r="170" spans="15:16" x14ac:dyDescent="0.2">
      <c r="O170" s="10">
        <f>'S5 Maquette'!I185*1.5</f>
        <v>0</v>
      </c>
      <c r="P170" s="10">
        <f>'S6 Maquette'!I185*1.5</f>
        <v>0</v>
      </c>
    </row>
    <row r="171" spans="15:16" x14ac:dyDescent="0.2">
      <c r="O171" s="10">
        <f>'S5 Maquette'!I186*1.5</f>
        <v>0</v>
      </c>
      <c r="P171" s="10">
        <f>'S6 Maquette'!I186*1.5</f>
        <v>0</v>
      </c>
    </row>
    <row r="172" spans="15:16" x14ac:dyDescent="0.2">
      <c r="O172" s="10">
        <f>'S5 Maquette'!I187*1.5</f>
        <v>0</v>
      </c>
      <c r="P172" s="10">
        <f>'S6 Maquette'!I187*1.5</f>
        <v>0</v>
      </c>
    </row>
    <row r="173" spans="15:16" x14ac:dyDescent="0.2">
      <c r="O173" s="10">
        <f>'S5 Maquette'!I188*1.5</f>
        <v>0</v>
      </c>
      <c r="P173" s="10">
        <f>'S6 Maquette'!I188*1.5</f>
        <v>0</v>
      </c>
    </row>
    <row r="174" spans="15:16" x14ac:dyDescent="0.2">
      <c r="O174" s="10">
        <f>'S5 Maquette'!I189*1.5</f>
        <v>0</v>
      </c>
      <c r="P174" s="10">
        <f>'S6 Maquette'!I189*1.5</f>
        <v>0</v>
      </c>
    </row>
    <row r="175" spans="15:16" x14ac:dyDescent="0.2">
      <c r="O175" s="10">
        <f>'S5 Maquette'!I190*1.5</f>
        <v>0</v>
      </c>
      <c r="P175" s="10">
        <f>'S6 Maquette'!I190*1.5</f>
        <v>0</v>
      </c>
    </row>
    <row r="176" spans="15:16" x14ac:dyDescent="0.2">
      <c r="O176" s="10">
        <f>'S5 Maquette'!I191*1.5</f>
        <v>0</v>
      </c>
      <c r="P176" s="10">
        <f>'S6 Maquette'!I191*1.5</f>
        <v>0</v>
      </c>
    </row>
    <row r="177" spans="15:16" x14ac:dyDescent="0.2">
      <c r="O177" s="10">
        <f>'S5 Maquette'!I192*1.5</f>
        <v>0</v>
      </c>
      <c r="P177" s="10">
        <f>'S6 Maquette'!I192*1.5</f>
        <v>0</v>
      </c>
    </row>
    <row r="178" spans="15:16" x14ac:dyDescent="0.2">
      <c r="O178" s="10">
        <f>'S5 Maquette'!I193*1.5</f>
        <v>0</v>
      </c>
      <c r="P178" s="10">
        <f>'S6 Maquette'!I193*1.5</f>
        <v>0</v>
      </c>
    </row>
    <row r="179" spans="15:16" x14ac:dyDescent="0.2">
      <c r="O179" s="10">
        <f>'S5 Maquette'!I194*1.5</f>
        <v>0</v>
      </c>
      <c r="P179" s="10">
        <f>'S6 Maquette'!I194*1.5</f>
        <v>0</v>
      </c>
    </row>
    <row r="180" spans="15:16" x14ac:dyDescent="0.2">
      <c r="O180" s="10">
        <f>'S5 Maquette'!I195*1.5</f>
        <v>0</v>
      </c>
      <c r="P180" s="10">
        <f>'S6 Maquette'!I195*1.5</f>
        <v>0</v>
      </c>
    </row>
    <row r="181" spans="15:16" x14ac:dyDescent="0.2">
      <c r="O181" s="10">
        <f>'S5 Maquette'!I196*1.5</f>
        <v>0</v>
      </c>
      <c r="P181" s="10">
        <f>'S6 Maquette'!I196*1.5</f>
        <v>0</v>
      </c>
    </row>
    <row r="182" spans="15:16" x14ac:dyDescent="0.2">
      <c r="O182" s="10">
        <f>'S5 Maquette'!I197*1.5</f>
        <v>0</v>
      </c>
      <c r="P182" s="10">
        <f>'S6 Maquette'!I197*1.5</f>
        <v>0</v>
      </c>
    </row>
    <row r="183" spans="15:16" x14ac:dyDescent="0.2">
      <c r="O183" s="10">
        <f>'S5 Maquette'!I198*1.5</f>
        <v>0</v>
      </c>
      <c r="P183" s="10">
        <f>'S6 Maquette'!I198*1.5</f>
        <v>0</v>
      </c>
    </row>
    <row r="184" spans="15:16" x14ac:dyDescent="0.2">
      <c r="O184" s="10">
        <f>'S5 Maquette'!I199*1.5</f>
        <v>0</v>
      </c>
      <c r="P184" s="10">
        <f>'S6 Maquette'!I199*1.5</f>
        <v>0</v>
      </c>
    </row>
    <row r="185" spans="15:16" x14ac:dyDescent="0.2">
      <c r="O185" s="10">
        <f>'S5 Maquette'!I200*1.5</f>
        <v>0</v>
      </c>
      <c r="P185" s="10">
        <f>'S6 Maquette'!I200*1.5</f>
        <v>0</v>
      </c>
    </row>
    <row r="186" spans="15:16" x14ac:dyDescent="0.2">
      <c r="O186" s="10">
        <f>'S5 Maquette'!I201*1.5</f>
        <v>0</v>
      </c>
      <c r="P186" s="10">
        <f>'S6 Maquette'!I201*1.5</f>
        <v>0</v>
      </c>
    </row>
    <row r="187" spans="15:16" x14ac:dyDescent="0.2">
      <c r="O187" s="10">
        <f>'S5 Maquette'!I202*1.5</f>
        <v>0</v>
      </c>
      <c r="P187" s="10">
        <f>'S6 Maquette'!I202*1.5</f>
        <v>0</v>
      </c>
    </row>
    <row r="188" spans="15:16" x14ac:dyDescent="0.2">
      <c r="O188" s="10">
        <f>'S5 Maquette'!I203*1.5</f>
        <v>0</v>
      </c>
      <c r="P188" s="10">
        <f>'S6 Maquette'!I203*1.5</f>
        <v>0</v>
      </c>
    </row>
    <row r="189" spans="15:16" x14ac:dyDescent="0.2">
      <c r="O189" s="10">
        <f>'S5 Maquette'!I204*1.5</f>
        <v>0</v>
      </c>
      <c r="P189" s="10">
        <f>'S6 Maquette'!I204*1.5</f>
        <v>0</v>
      </c>
    </row>
    <row r="190" spans="15:16" x14ac:dyDescent="0.2">
      <c r="O190" s="10">
        <f>'S5 Maquette'!I205*1.5</f>
        <v>0</v>
      </c>
      <c r="P190" s="10">
        <f>'S6 Maquette'!I205*1.5</f>
        <v>0</v>
      </c>
    </row>
    <row r="191" spans="15:16" x14ac:dyDescent="0.2">
      <c r="O191" s="10">
        <f>'S5 Maquette'!I206*1.5</f>
        <v>0</v>
      </c>
      <c r="P191" s="10">
        <f>'S6 Maquette'!I206*1.5</f>
        <v>0</v>
      </c>
    </row>
    <row r="192" spans="15:16" x14ac:dyDescent="0.2">
      <c r="O192" s="10">
        <f>'S5 Maquette'!I207*1.5</f>
        <v>0</v>
      </c>
      <c r="P192" s="10">
        <f>'S6 Maquette'!I207*1.5</f>
        <v>0</v>
      </c>
    </row>
    <row r="193" spans="15:16" x14ac:dyDescent="0.2">
      <c r="O193" s="10">
        <f>'S5 Maquette'!I208*1.5</f>
        <v>0</v>
      </c>
      <c r="P193" s="10">
        <f>'S6 Maquette'!I208*1.5</f>
        <v>0</v>
      </c>
    </row>
    <row r="194" spans="15:16" x14ac:dyDescent="0.2">
      <c r="O194" s="10">
        <f>'S5 Maquette'!I209*1.5</f>
        <v>0</v>
      </c>
      <c r="P194" s="10">
        <f>'S6 Maquette'!I209*1.5</f>
        <v>0</v>
      </c>
    </row>
    <row r="195" spans="15:16" x14ac:dyDescent="0.2">
      <c r="O195" s="10">
        <f>'S5 Maquette'!I210*1.5</f>
        <v>0</v>
      </c>
      <c r="P195" s="10">
        <f>'S6 Maquette'!I210*1.5</f>
        <v>0</v>
      </c>
    </row>
    <row r="196" spans="15:16" x14ac:dyDescent="0.2">
      <c r="O196" s="10">
        <f>'S5 Maquette'!I211*1.5</f>
        <v>0</v>
      </c>
      <c r="P196" s="10">
        <f>'S6 Maquette'!I211*1.5</f>
        <v>0</v>
      </c>
    </row>
    <row r="197" spans="15:16" x14ac:dyDescent="0.2">
      <c r="O197" s="10">
        <f>'S5 Maquette'!I212*1.5</f>
        <v>0</v>
      </c>
      <c r="P197" s="10">
        <f>'S6 Maquette'!I212*1.5</f>
        <v>0</v>
      </c>
    </row>
    <row r="198" spans="15:16" x14ac:dyDescent="0.2">
      <c r="O198" s="10">
        <f>'S5 Maquette'!I213*1.5</f>
        <v>0</v>
      </c>
      <c r="P198" s="10">
        <f>'S6 Maquette'!I213*1.5</f>
        <v>0</v>
      </c>
    </row>
    <row r="199" spans="15:16" x14ac:dyDescent="0.2">
      <c r="O199" s="10">
        <f>'S5 Maquette'!I214*1.5</f>
        <v>0</v>
      </c>
      <c r="P199" s="10">
        <f>'S6 Maquette'!I214*1.5</f>
        <v>0</v>
      </c>
    </row>
    <row r="200" spans="15:16" x14ac:dyDescent="0.2">
      <c r="O200" s="10">
        <f>'S5 Maquette'!I215*1.5</f>
        <v>0</v>
      </c>
      <c r="P200" s="10">
        <f>'S6 Maquette'!I215*1.5</f>
        <v>0</v>
      </c>
    </row>
    <row r="201" spans="15:16" x14ac:dyDescent="0.2">
      <c r="O201" s="10">
        <f>'S5 Maquette'!I216*1.5</f>
        <v>0</v>
      </c>
      <c r="P201" s="10">
        <f>'S6 Maquette'!I216*1.5</f>
        <v>0</v>
      </c>
    </row>
    <row r="202" spans="15:16" x14ac:dyDescent="0.2">
      <c r="O202" s="10">
        <f>'S5 Maquette'!I217*1.5</f>
        <v>0</v>
      </c>
      <c r="P202" s="10">
        <f>'S6 Maquette'!I217*1.5</f>
        <v>0</v>
      </c>
    </row>
    <row r="203" spans="15:16" x14ac:dyDescent="0.2">
      <c r="O203" s="10">
        <f>'S5 Maquette'!I218*1.5</f>
        <v>0</v>
      </c>
      <c r="P203" s="10">
        <f>'S6 Maquette'!I218*1.5</f>
        <v>0</v>
      </c>
    </row>
    <row r="204" spans="15:16" x14ac:dyDescent="0.2">
      <c r="O204" s="10">
        <f>'S5 Maquette'!I219*1.5</f>
        <v>0</v>
      </c>
      <c r="P204" s="10">
        <f>'S6 Maquette'!I219*1.5</f>
        <v>0</v>
      </c>
    </row>
    <row r="205" spans="15:16" x14ac:dyDescent="0.2">
      <c r="O205" s="10">
        <f>'S5 Maquette'!I220*1.5</f>
        <v>0</v>
      </c>
      <c r="P205" s="10">
        <f>'S6 Maquette'!I220*1.5</f>
        <v>0</v>
      </c>
    </row>
    <row r="206" spans="15:16" x14ac:dyDescent="0.2">
      <c r="O206" s="10">
        <f>'S5 Maquette'!I221*1.5</f>
        <v>0</v>
      </c>
      <c r="P206" s="10">
        <f>'S6 Maquette'!I221*1.5</f>
        <v>0</v>
      </c>
    </row>
    <row r="207" spans="15:16" x14ac:dyDescent="0.2">
      <c r="O207" s="10">
        <f>'S5 Maquette'!I222*1.5</f>
        <v>0</v>
      </c>
      <c r="P207" s="10">
        <f>'S6 Maquette'!I222*1.5</f>
        <v>0</v>
      </c>
    </row>
    <row r="208" spans="15:16" x14ac:dyDescent="0.2">
      <c r="O208" s="10">
        <f>'S5 Maquette'!I223*1.5</f>
        <v>0</v>
      </c>
      <c r="P208" s="10">
        <f>'S6 Maquette'!I223*1.5</f>
        <v>0</v>
      </c>
    </row>
    <row r="209" spans="15:16" x14ac:dyDescent="0.2">
      <c r="O209" s="10">
        <f>'S5 Maquette'!I224*1.5</f>
        <v>0</v>
      </c>
      <c r="P209" s="10">
        <f>'S6 Maquette'!I224*1.5</f>
        <v>0</v>
      </c>
    </row>
    <row r="210" spans="15:16" x14ac:dyDescent="0.2">
      <c r="O210" s="10">
        <f>'S5 Maquette'!I225*1.5</f>
        <v>0</v>
      </c>
      <c r="P210" s="10">
        <f>'S6 Maquette'!I225*1.5</f>
        <v>0</v>
      </c>
    </row>
    <row r="211" spans="15:16" x14ac:dyDescent="0.2">
      <c r="O211" s="10">
        <f>'S5 Maquette'!I226*1.5</f>
        <v>0</v>
      </c>
      <c r="P211" s="10">
        <f>'S6 Maquette'!I226*1.5</f>
        <v>0</v>
      </c>
    </row>
    <row r="212" spans="15:16" x14ac:dyDescent="0.2">
      <c r="O212" s="10">
        <f>'S5 Maquette'!I227*1.5</f>
        <v>0</v>
      </c>
      <c r="P212" s="10">
        <f>'S6 Maquette'!I227*1.5</f>
        <v>0</v>
      </c>
    </row>
    <row r="213" spans="15:16" x14ac:dyDescent="0.2">
      <c r="O213" s="10">
        <f>'S5 Maquette'!I228*1.5</f>
        <v>0</v>
      </c>
      <c r="P213" s="10">
        <f>'S6 Maquette'!I228*1.5</f>
        <v>0</v>
      </c>
    </row>
    <row r="214" spans="15:16" x14ac:dyDescent="0.2">
      <c r="O214" s="10">
        <f>'S5 Maquette'!I229*1.5</f>
        <v>0</v>
      </c>
      <c r="P214" s="10">
        <f>'S6 Maquette'!I229*1.5</f>
        <v>0</v>
      </c>
    </row>
    <row r="215" spans="15:16" x14ac:dyDescent="0.2">
      <c r="O215" s="10">
        <f>'S5 Maquette'!I230*1.5</f>
        <v>0</v>
      </c>
      <c r="P215" s="10">
        <f>'S6 Maquette'!I230*1.5</f>
        <v>0</v>
      </c>
    </row>
    <row r="216" spans="15:16" x14ac:dyDescent="0.2">
      <c r="O216" s="10">
        <f>'S5 Maquette'!I231*1.5</f>
        <v>0</v>
      </c>
      <c r="P216" s="10">
        <f>'S6 Maquette'!I231*1.5</f>
        <v>0</v>
      </c>
    </row>
    <row r="217" spans="15:16" x14ac:dyDescent="0.2">
      <c r="O217" s="10">
        <f>'S5 Maquette'!I232*1.5</f>
        <v>0</v>
      </c>
      <c r="P217" s="10">
        <f>'S6 Maquette'!I232*1.5</f>
        <v>0</v>
      </c>
    </row>
    <row r="218" spans="15:16" x14ac:dyDescent="0.2">
      <c r="O218" s="10">
        <f>'S5 Maquette'!I233*1.5</f>
        <v>0</v>
      </c>
      <c r="P218" s="10">
        <f>'S6 Maquette'!I233*1.5</f>
        <v>0</v>
      </c>
    </row>
    <row r="219" spans="15:16" x14ac:dyDescent="0.2">
      <c r="O219" s="10">
        <f>'S5 Maquette'!I234*1.5</f>
        <v>0</v>
      </c>
      <c r="P219" s="10">
        <f>'S6 Maquette'!I234*1.5</f>
        <v>0</v>
      </c>
    </row>
    <row r="220" spans="15:16" x14ac:dyDescent="0.2">
      <c r="O220" s="10">
        <f>'S5 Maquette'!I235*1.5</f>
        <v>0</v>
      </c>
      <c r="P220" s="10">
        <f>'S6 Maquette'!I235*1.5</f>
        <v>0</v>
      </c>
    </row>
    <row r="221" spans="15:16" x14ac:dyDescent="0.2">
      <c r="O221" s="10">
        <f>'S5 Maquette'!I236*1.5</f>
        <v>0</v>
      </c>
      <c r="P221" s="10">
        <f>'S6 Maquette'!I236*1.5</f>
        <v>0</v>
      </c>
    </row>
    <row r="222" spans="15:16" x14ac:dyDescent="0.2">
      <c r="O222" s="10">
        <f>'S5 Maquette'!I237*1.5</f>
        <v>0</v>
      </c>
      <c r="P222" s="10">
        <f>'S6 Maquette'!I237*1.5</f>
        <v>0</v>
      </c>
    </row>
    <row r="223" spans="15:16" x14ac:dyDescent="0.2">
      <c r="O223" s="10">
        <f>'S5 Maquette'!I238*1.5</f>
        <v>0</v>
      </c>
      <c r="P223" s="10">
        <f>'S6 Maquette'!I238*1.5</f>
        <v>0</v>
      </c>
    </row>
    <row r="224" spans="15:16" x14ac:dyDescent="0.2">
      <c r="O224" s="10">
        <f>'S5 Maquette'!I239*1.5</f>
        <v>0</v>
      </c>
      <c r="P224" s="10">
        <f>'S6 Maquette'!I239*1.5</f>
        <v>0</v>
      </c>
    </row>
    <row r="225" spans="15:16" x14ac:dyDescent="0.2">
      <c r="O225" s="10">
        <f>'S5 Maquette'!I240*1.5</f>
        <v>0</v>
      </c>
      <c r="P225" s="10">
        <f>'S6 Maquette'!I240*1.5</f>
        <v>0</v>
      </c>
    </row>
    <row r="226" spans="15:16" x14ac:dyDescent="0.2">
      <c r="O226" s="10">
        <f>'S5 Maquette'!I241*1.5</f>
        <v>0</v>
      </c>
      <c r="P226" s="10">
        <f>'S6 Maquette'!I241*1.5</f>
        <v>0</v>
      </c>
    </row>
    <row r="227" spans="15:16" x14ac:dyDescent="0.2">
      <c r="O227" s="10">
        <f>'S5 Maquette'!I242*1.5</f>
        <v>0</v>
      </c>
      <c r="P227" s="10">
        <f>'S6 Maquette'!I242*1.5</f>
        <v>0</v>
      </c>
    </row>
    <row r="228" spans="15:16" x14ac:dyDescent="0.2">
      <c r="O228" s="10">
        <f>'S5 Maquette'!I243*1.5</f>
        <v>0</v>
      </c>
      <c r="P228" s="10">
        <f>'S6 Maquette'!I243*1.5</f>
        <v>0</v>
      </c>
    </row>
    <row r="229" spans="15:16" x14ac:dyDescent="0.2">
      <c r="O229" s="10">
        <f>'S5 Maquette'!I244*1.5</f>
        <v>0</v>
      </c>
      <c r="P229" s="10">
        <f>'S6 Maquette'!I244*1.5</f>
        <v>0</v>
      </c>
    </row>
    <row r="230" spans="15:16" x14ac:dyDescent="0.2">
      <c r="O230" s="10">
        <f>'S5 Maquette'!I245*1.5</f>
        <v>0</v>
      </c>
      <c r="P230" s="10">
        <f>'S6 Maquette'!I245*1.5</f>
        <v>0</v>
      </c>
    </row>
    <row r="231" spans="15:16" x14ac:dyDescent="0.2">
      <c r="O231" s="10">
        <f>'S5 Maquette'!I246*1.5</f>
        <v>0</v>
      </c>
      <c r="P231" s="10">
        <f>'S6 Maquette'!I246*1.5</f>
        <v>0</v>
      </c>
    </row>
    <row r="232" spans="15:16" x14ac:dyDescent="0.2">
      <c r="O232" s="10">
        <f>'S5 Maquette'!I247*1.5</f>
        <v>0</v>
      </c>
      <c r="P232" s="10">
        <f>'S6 Maquette'!I247*1.5</f>
        <v>0</v>
      </c>
    </row>
    <row r="233" spans="15:16" x14ac:dyDescent="0.2">
      <c r="O233" s="10">
        <f>'S5 Maquette'!I248*1.5</f>
        <v>0</v>
      </c>
      <c r="P233" s="10">
        <f>'S6 Maquette'!I248*1.5</f>
        <v>0</v>
      </c>
    </row>
    <row r="234" spans="15:16" x14ac:dyDescent="0.2">
      <c r="O234" s="10">
        <f>'S5 Maquette'!I249*1.5</f>
        <v>0</v>
      </c>
      <c r="P234" s="10">
        <f>'S6 Maquette'!I249*1.5</f>
        <v>0</v>
      </c>
    </row>
    <row r="235" spans="15:16" x14ac:dyDescent="0.2">
      <c r="O235" s="10">
        <f>'S5 Maquette'!I250*1.5</f>
        <v>0</v>
      </c>
      <c r="P235" s="10">
        <f>'S6 Maquette'!I250*1.5</f>
        <v>0</v>
      </c>
    </row>
    <row r="236" spans="15:16" x14ac:dyDescent="0.2">
      <c r="O236" s="10">
        <f>'S5 Maquette'!I251*1.5</f>
        <v>0</v>
      </c>
      <c r="P236" s="10">
        <f>'S6 Maquette'!I251*1.5</f>
        <v>0</v>
      </c>
    </row>
    <row r="237" spans="15:16" x14ac:dyDescent="0.2">
      <c r="O237" s="10">
        <f>'S5 Maquette'!I252*1.5</f>
        <v>0</v>
      </c>
      <c r="P237" s="10">
        <f>'S6 Maquette'!I252*1.5</f>
        <v>0</v>
      </c>
    </row>
    <row r="238" spans="15:16" x14ac:dyDescent="0.2">
      <c r="O238" s="10">
        <f>'S5 Maquette'!I253*1.5</f>
        <v>0</v>
      </c>
      <c r="P238" s="10">
        <f>'S6 Maquette'!I253*1.5</f>
        <v>0</v>
      </c>
    </row>
    <row r="239" spans="15:16" x14ac:dyDescent="0.2">
      <c r="O239" s="10">
        <f>'S5 Maquette'!I254*1.5</f>
        <v>0</v>
      </c>
      <c r="P239" s="10">
        <f>'S6 Maquette'!I254*1.5</f>
        <v>0</v>
      </c>
    </row>
    <row r="240" spans="15:16" x14ac:dyDescent="0.2">
      <c r="O240" s="10">
        <f>'S5 Maquette'!I255*1.5</f>
        <v>0</v>
      </c>
      <c r="P240" s="10">
        <f>'S6 Maquette'!I255*1.5</f>
        <v>0</v>
      </c>
    </row>
    <row r="241" spans="15:16" x14ac:dyDescent="0.2">
      <c r="O241" s="10">
        <f>'S5 Maquette'!I256*1.5</f>
        <v>0</v>
      </c>
      <c r="P241" s="10">
        <f>'S6 Maquette'!I256*1.5</f>
        <v>0</v>
      </c>
    </row>
    <row r="242" spans="15:16" x14ac:dyDescent="0.2">
      <c r="O242" s="10">
        <f>'S5 Maquette'!I257*1.5</f>
        <v>0</v>
      </c>
      <c r="P242" s="10">
        <f>'S6 Maquette'!I257*1.5</f>
        <v>0</v>
      </c>
    </row>
    <row r="243" spans="15:16" x14ac:dyDescent="0.2">
      <c r="O243" s="10">
        <f>'S5 Maquette'!I258*1.5</f>
        <v>0</v>
      </c>
      <c r="P243" s="10">
        <f>'S6 Maquette'!I258*1.5</f>
        <v>0</v>
      </c>
    </row>
    <row r="244" spans="15:16" x14ac:dyDescent="0.2">
      <c r="O244" s="10">
        <f>'S5 Maquette'!I259*1.5</f>
        <v>0</v>
      </c>
      <c r="P244" s="10">
        <f>'S6 Maquette'!I259*1.5</f>
        <v>0</v>
      </c>
    </row>
    <row r="245" spans="15:16" x14ac:dyDescent="0.2">
      <c r="O245" s="10">
        <f>'S5 Maquette'!I260*1.5</f>
        <v>0</v>
      </c>
      <c r="P245" s="10">
        <f>'S6 Maquette'!I260*1.5</f>
        <v>0</v>
      </c>
    </row>
    <row r="246" spans="15:16" x14ac:dyDescent="0.2">
      <c r="O246" s="10">
        <f>'S5 Maquette'!I261*1.5</f>
        <v>0</v>
      </c>
      <c r="P246" s="10">
        <f>'S6 Maquette'!I261*1.5</f>
        <v>0</v>
      </c>
    </row>
    <row r="247" spans="15:16" x14ac:dyDescent="0.2">
      <c r="O247" s="10">
        <f>'S5 Maquette'!I262*1.5</f>
        <v>0</v>
      </c>
      <c r="P247" s="10">
        <f>'S6 Maquette'!I262*1.5</f>
        <v>0</v>
      </c>
    </row>
    <row r="248" spans="15:16" x14ac:dyDescent="0.2">
      <c r="O248" s="10">
        <f>'S5 Maquette'!I263*1.5</f>
        <v>0</v>
      </c>
      <c r="P248" s="10">
        <f>'S6 Maquette'!I263*1.5</f>
        <v>0</v>
      </c>
    </row>
    <row r="249" spans="15:16" x14ac:dyDescent="0.2">
      <c r="O249" s="10">
        <f>'S5 Maquette'!I264*1.5</f>
        <v>0</v>
      </c>
      <c r="P249" s="10">
        <f>'S6 Maquette'!I264*1.5</f>
        <v>0</v>
      </c>
    </row>
    <row r="250" spans="15:16" x14ac:dyDescent="0.2">
      <c r="O250" s="10">
        <f>'S5 Maquette'!I265*1.5</f>
        <v>0</v>
      </c>
      <c r="P250" s="10">
        <f>'S6 Maquette'!I265*1.5</f>
        <v>0</v>
      </c>
    </row>
    <row r="251" spans="15:16" x14ac:dyDescent="0.2">
      <c r="O251" s="10">
        <f>'S5 Maquette'!I266*1.5</f>
        <v>0</v>
      </c>
      <c r="P251" s="10">
        <f>'S6 Maquette'!I266*1.5</f>
        <v>0</v>
      </c>
    </row>
    <row r="252" spans="15:16" x14ac:dyDescent="0.2">
      <c r="O252" s="10">
        <f>'S5 Maquette'!I267*1.5</f>
        <v>0</v>
      </c>
      <c r="P252" s="10">
        <f>'S6 Maquette'!I267*1.5</f>
        <v>0</v>
      </c>
    </row>
    <row r="253" spans="15:16" x14ac:dyDescent="0.2">
      <c r="O253" s="10">
        <f>'S5 Maquette'!I268*1.5</f>
        <v>0</v>
      </c>
      <c r="P253" s="10">
        <f>'S6 Maquette'!I268*1.5</f>
        <v>0</v>
      </c>
    </row>
    <row r="254" spans="15:16" x14ac:dyDescent="0.2">
      <c r="O254" s="10">
        <f>'S5 Maquette'!I269*1.5</f>
        <v>0</v>
      </c>
      <c r="P254" s="10">
        <f>'S6 Maquette'!I269*1.5</f>
        <v>0</v>
      </c>
    </row>
    <row r="255" spans="15:16" x14ac:dyDescent="0.2">
      <c r="O255" s="10">
        <f>'S5 Maquette'!I270*1.5</f>
        <v>0</v>
      </c>
      <c r="P255" s="10">
        <f>'S6 Maquette'!I270*1.5</f>
        <v>0</v>
      </c>
    </row>
    <row r="256" spans="15:16" x14ac:dyDescent="0.2">
      <c r="O256" s="10">
        <f>'S5 Maquette'!I271*1.5</f>
        <v>0</v>
      </c>
      <c r="P256" s="10">
        <f>'S6 Maquette'!I271*1.5</f>
        <v>0</v>
      </c>
    </row>
    <row r="257" spans="15:16" x14ac:dyDescent="0.2">
      <c r="O257" s="10">
        <f>'S5 Maquette'!I272*1.5</f>
        <v>0</v>
      </c>
      <c r="P257" s="10">
        <f>'S6 Maquette'!I272*1.5</f>
        <v>0</v>
      </c>
    </row>
    <row r="258" spans="15:16" x14ac:dyDescent="0.2">
      <c r="O258" s="10">
        <f>'S5 Maquette'!I273*1.5</f>
        <v>0</v>
      </c>
      <c r="P258" s="10">
        <f>'S6 Maquette'!I273*1.5</f>
        <v>0</v>
      </c>
    </row>
    <row r="259" spans="15:16" x14ac:dyDescent="0.2">
      <c r="O259" s="10">
        <f>'S5 Maquette'!I274*1.5</f>
        <v>0</v>
      </c>
      <c r="P259" s="10">
        <f>'S6 Maquette'!I274*1.5</f>
        <v>0</v>
      </c>
    </row>
    <row r="260" spans="15:16" x14ac:dyDescent="0.2">
      <c r="O260" s="10">
        <f>'S5 Maquette'!I275*1.5</f>
        <v>0</v>
      </c>
      <c r="P260" s="10">
        <f>'S6 Maquette'!I275*1.5</f>
        <v>0</v>
      </c>
    </row>
    <row r="261" spans="15:16" x14ac:dyDescent="0.2">
      <c r="O261" s="10">
        <f>'S5 Maquette'!I276*1.5</f>
        <v>0</v>
      </c>
      <c r="P261" s="10">
        <f>'S6 Maquette'!I276*1.5</f>
        <v>0</v>
      </c>
    </row>
    <row r="262" spans="15:16" x14ac:dyDescent="0.2">
      <c r="O262" s="10">
        <f>'S5 Maquette'!I277*1.5</f>
        <v>0</v>
      </c>
      <c r="P262" s="10">
        <f>'S6 Maquette'!I277*1.5</f>
        <v>0</v>
      </c>
    </row>
    <row r="263" spans="15:16" x14ac:dyDescent="0.2">
      <c r="O263" s="10">
        <f>'S5 Maquette'!I278*1.5</f>
        <v>0</v>
      </c>
      <c r="P263" s="10">
        <f>'S6 Maquette'!I278*1.5</f>
        <v>0</v>
      </c>
    </row>
    <row r="264" spans="15:16" x14ac:dyDescent="0.2">
      <c r="O264" s="10">
        <f>'S5 Maquette'!I279*1.5</f>
        <v>0</v>
      </c>
      <c r="P264" s="10">
        <f>'S6 Maquette'!I279*1.5</f>
        <v>0</v>
      </c>
    </row>
    <row r="265" spans="15:16" x14ac:dyDescent="0.2">
      <c r="O265" s="10">
        <f>'S5 Maquette'!I280*1.5</f>
        <v>0</v>
      </c>
      <c r="P265" s="10">
        <f>'S6 Maquette'!I280*1.5</f>
        <v>0</v>
      </c>
    </row>
    <row r="266" spans="15:16" x14ac:dyDescent="0.2">
      <c r="O266" s="10">
        <f>'S5 Maquette'!I281*1.5</f>
        <v>0</v>
      </c>
      <c r="P266" s="10">
        <f>'S6 Maquette'!I281*1.5</f>
        <v>0</v>
      </c>
    </row>
    <row r="267" spans="15:16" x14ac:dyDescent="0.2">
      <c r="O267" s="10">
        <f>'S5 Maquette'!I282*1.5</f>
        <v>0</v>
      </c>
      <c r="P267" s="10">
        <f>'S6 Maquette'!I282*1.5</f>
        <v>0</v>
      </c>
    </row>
    <row r="268" spans="15:16" x14ac:dyDescent="0.2">
      <c r="O268" s="10">
        <f>'S5 Maquette'!I283*1.5</f>
        <v>0</v>
      </c>
      <c r="P268" s="10">
        <f>'S6 Maquette'!I283*1.5</f>
        <v>0</v>
      </c>
    </row>
    <row r="269" spans="15:16" x14ac:dyDescent="0.2">
      <c r="O269" s="10">
        <f>'S5 Maquette'!I284*1.5</f>
        <v>0</v>
      </c>
      <c r="P269" s="10">
        <f>'S6 Maquette'!I284*1.5</f>
        <v>0</v>
      </c>
    </row>
    <row r="270" spans="15:16" x14ac:dyDescent="0.2">
      <c r="O270" s="10">
        <f>'S5 Maquette'!I285*1.5</f>
        <v>0</v>
      </c>
      <c r="P270" s="10">
        <f>'S6 Maquette'!I285*1.5</f>
        <v>0</v>
      </c>
    </row>
    <row r="271" spans="15:16" x14ac:dyDescent="0.2">
      <c r="O271" s="10">
        <f>'S5 Maquette'!I286*1.5</f>
        <v>0</v>
      </c>
      <c r="P271" s="10">
        <f>'S6 Maquette'!I286*1.5</f>
        <v>0</v>
      </c>
    </row>
    <row r="272" spans="15:16" x14ac:dyDescent="0.2">
      <c r="O272" s="10">
        <f>'S5 Maquette'!I287*1.5</f>
        <v>0</v>
      </c>
      <c r="P272" s="10">
        <f>'S6 Maquette'!I287*1.5</f>
        <v>0</v>
      </c>
    </row>
    <row r="273" spans="15:16" x14ac:dyDescent="0.2">
      <c r="O273" s="10">
        <f>'S5 Maquette'!I288*1.5</f>
        <v>0</v>
      </c>
      <c r="P273" s="10">
        <f>'S6 Maquette'!I288*1.5</f>
        <v>0</v>
      </c>
    </row>
    <row r="274" spans="15:16" x14ac:dyDescent="0.2">
      <c r="O274" s="10">
        <f>'S5 Maquette'!I289*1.5</f>
        <v>0</v>
      </c>
      <c r="P274" s="10">
        <f>'S6 Maquette'!I289*1.5</f>
        <v>0</v>
      </c>
    </row>
    <row r="275" spans="15:16" x14ac:dyDescent="0.2">
      <c r="O275" s="10">
        <f>'S5 Maquette'!I290*1.5</f>
        <v>0</v>
      </c>
      <c r="P275" s="10">
        <f>'S6 Maquette'!I290*1.5</f>
        <v>0</v>
      </c>
    </row>
    <row r="276" spans="15:16" x14ac:dyDescent="0.2">
      <c r="O276" s="10">
        <f>'S5 Maquette'!I291*1.5</f>
        <v>0</v>
      </c>
      <c r="P276" s="10">
        <f>'S6 Maquette'!I291*1.5</f>
        <v>0</v>
      </c>
    </row>
    <row r="277" spans="15:16" x14ac:dyDescent="0.2">
      <c r="O277" s="10">
        <f>'S5 Maquette'!I292*1.5</f>
        <v>0</v>
      </c>
      <c r="P277" s="10">
        <f>'S6 Maquette'!I292*1.5</f>
        <v>0</v>
      </c>
    </row>
    <row r="278" spans="15:16" x14ac:dyDescent="0.2">
      <c r="O278" s="10">
        <f>'S5 Maquette'!I293*1.5</f>
        <v>0</v>
      </c>
      <c r="P278" s="10">
        <f>'S6 Maquette'!I293*1.5</f>
        <v>0</v>
      </c>
    </row>
    <row r="279" spans="15:16" x14ac:dyDescent="0.2">
      <c r="O279" s="10">
        <f>'S5 Maquette'!I294*1.5</f>
        <v>0</v>
      </c>
      <c r="P279" s="10">
        <f>'S6 Maquette'!I294*1.5</f>
        <v>0</v>
      </c>
    </row>
    <row r="280" spans="15:16" x14ac:dyDescent="0.2">
      <c r="O280" s="10">
        <f>'S5 Maquette'!I295*1.5</f>
        <v>0</v>
      </c>
      <c r="P280" s="10">
        <f>'S6 Maquette'!I295*1.5</f>
        <v>0</v>
      </c>
    </row>
    <row r="281" spans="15:16" x14ac:dyDescent="0.2">
      <c r="O281" s="10">
        <f>'S5 Maquette'!I296*1.5</f>
        <v>0</v>
      </c>
      <c r="P281" s="10">
        <f>'S6 Maquette'!I296*1.5</f>
        <v>0</v>
      </c>
    </row>
    <row r="282" spans="15:16" x14ac:dyDescent="0.2">
      <c r="O282" s="10">
        <f>'S5 Maquette'!I297*1.5</f>
        <v>0</v>
      </c>
      <c r="P282" s="10">
        <f>'S6 Maquette'!I297*1.5</f>
        <v>0</v>
      </c>
    </row>
    <row r="283" spans="15:16" x14ac:dyDescent="0.2">
      <c r="O283" s="10">
        <f>'S5 Maquette'!I298*1.5</f>
        <v>0</v>
      </c>
      <c r="P283" s="10">
        <f>'S6 Maquette'!I298*1.5</f>
        <v>0</v>
      </c>
    </row>
    <row r="284" spans="15:16" x14ac:dyDescent="0.2">
      <c r="O284" s="10">
        <f>'S5 Maquette'!I299*1.5</f>
        <v>0</v>
      </c>
      <c r="P284" s="10">
        <f>'S6 Maquette'!I299*1.5</f>
        <v>0</v>
      </c>
    </row>
    <row r="285" spans="15:16" x14ac:dyDescent="0.2">
      <c r="O285" s="10">
        <f>'S5 Maquette'!I300*1.5</f>
        <v>0</v>
      </c>
      <c r="P285" s="10">
        <f>'S6 Maquette'!I300*1.5</f>
        <v>0</v>
      </c>
    </row>
    <row r="286" spans="15:16" x14ac:dyDescent="0.2">
      <c r="O286" s="10">
        <f>'S5 Maquette'!I301*1.5</f>
        <v>0</v>
      </c>
      <c r="P286" s="10">
        <f>'S6 Maquette'!I301*1.5</f>
        <v>0</v>
      </c>
    </row>
    <row r="287" spans="15:16" x14ac:dyDescent="0.2">
      <c r="O287" s="10">
        <f>'S5 Maquette'!I302*1.5</f>
        <v>0</v>
      </c>
      <c r="P287" s="10">
        <f>'S6 Maquette'!I302*1.5</f>
        <v>0</v>
      </c>
    </row>
    <row r="288" spans="15:16" x14ac:dyDescent="0.2">
      <c r="O288" s="10">
        <f>'S5 Maquette'!I303*1.5</f>
        <v>0</v>
      </c>
      <c r="P288" s="10">
        <f>'S6 Maquette'!I303*1.5</f>
        <v>0</v>
      </c>
    </row>
    <row r="289" spans="15:16" x14ac:dyDescent="0.2">
      <c r="O289" s="10">
        <f>'S5 Maquette'!I304*1.5</f>
        <v>0</v>
      </c>
      <c r="P289" s="10">
        <f>'S6 Maquette'!I304*1.5</f>
        <v>0</v>
      </c>
    </row>
    <row r="290" spans="15:16" x14ac:dyDescent="0.2">
      <c r="O290" s="10">
        <f>'S5 Maquette'!I305*1.5</f>
        <v>0</v>
      </c>
      <c r="P290" s="10">
        <f>'S6 Maquette'!I305*1.5</f>
        <v>0</v>
      </c>
    </row>
    <row r="291" spans="15:16" x14ac:dyDescent="0.2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abSelected="1" zoomScale="112" zoomScaleNormal="112" workbookViewId="0">
      <selection activeCell="B49" sqref="B49"/>
    </sheetView>
  </sheetViews>
  <sheetFormatPr baseColWidth="10" defaultColWidth="11.33203125" defaultRowHeight="15" x14ac:dyDescent="0.2"/>
  <cols>
    <col min="1" max="1" width="25.33203125" customWidth="1"/>
    <col min="2" max="3" width="66.33203125" bestFit="1" customWidth="1"/>
    <col min="4" max="4" width="37.1640625" customWidth="1"/>
  </cols>
  <sheetData>
    <row r="1" spans="1:159" ht="43.5" customHeight="1" x14ac:dyDescent="0.2">
      <c r="A1" s="106" t="s">
        <v>192</v>
      </c>
      <c r="B1" s="106"/>
      <c r="C1" s="106"/>
      <c r="D1" s="10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25" customHeight="1" x14ac:dyDescent="0.2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 x14ac:dyDescent="0.2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 x14ac:dyDescent="0.2">
      <c r="A4" s="1" t="s">
        <v>195</v>
      </c>
      <c r="B4" s="97" t="s">
        <v>78</v>
      </c>
      <c r="C4" s="97"/>
      <c r="D4" s="9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 x14ac:dyDescent="0.2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 x14ac:dyDescent="0.2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25" customHeight="1" x14ac:dyDescent="0.25">
      <c r="A8" s="113" t="s">
        <v>197</v>
      </c>
      <c r="B8" s="113"/>
      <c r="C8" s="113"/>
      <c r="D8" s="11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2">
      <c r="A9" s="19" t="s">
        <v>198</v>
      </c>
      <c r="B9" s="114" t="s">
        <v>78</v>
      </c>
      <c r="C9" s="114"/>
      <c r="D9" s="1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2">
      <c r="A11" s="105" t="s">
        <v>199</v>
      </c>
      <c r="B11" s="105"/>
      <c r="C11" s="105" t="s">
        <v>200</v>
      </c>
      <c r="D11" s="10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2">
      <c r="A12" s="105"/>
      <c r="B12" s="105"/>
      <c r="C12" s="105"/>
      <c r="D12" s="10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2">
      <c r="A13" s="105">
        <f>Calcul!A10</f>
        <v>580</v>
      </c>
      <c r="B13" s="105"/>
      <c r="C13" s="105">
        <f ca="1">Calcul!A22</f>
        <v>408</v>
      </c>
      <c r="D13" s="10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2">
      <c r="A14" s="105"/>
      <c r="B14" s="105"/>
      <c r="C14" s="105"/>
      <c r="D14" s="10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 x14ac:dyDescent="0.25">
      <c r="A18" s="112" t="s">
        <v>201</v>
      </c>
      <c r="B18" s="112"/>
      <c r="C18" s="112"/>
      <c r="D18" s="1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108" t="s">
        <v>203</v>
      </c>
      <c r="B20" s="109"/>
      <c r="C20" s="109"/>
      <c r="D20" s="11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x14ac:dyDescent="0.2">
      <c r="A21" s="104" t="s">
        <v>204</v>
      </c>
      <c r="B21" s="104"/>
      <c r="C21" s="104"/>
      <c r="D21" s="10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s="104"/>
      <c r="B22" s="104"/>
      <c r="C22" s="104"/>
      <c r="D22" s="10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104"/>
      <c r="B23" s="104"/>
      <c r="C23" s="104"/>
      <c r="D23" s="10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108" t="s">
        <v>205</v>
      </c>
      <c r="B24" s="109"/>
      <c r="C24" s="109"/>
      <c r="D24" s="11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160" t="s">
        <v>337</v>
      </c>
      <c r="B25" s="161"/>
      <c r="C25" s="161"/>
      <c r="D25" s="16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168" t="s">
        <v>338</v>
      </c>
      <c r="B26" s="163"/>
      <c r="C26" s="163"/>
      <c r="D26" s="16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165"/>
      <c r="B27" s="166"/>
      <c r="C27" s="166"/>
      <c r="D27" s="16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108" t="s">
        <v>206</v>
      </c>
      <c r="B28" s="109"/>
      <c r="C28" s="109"/>
      <c r="D28" s="11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169" t="s">
        <v>339</v>
      </c>
      <c r="B29" s="169"/>
      <c r="C29" s="169"/>
      <c r="D29" s="16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168" t="s">
        <v>340</v>
      </c>
      <c r="B30" s="169"/>
      <c r="C30" s="169"/>
      <c r="D30" s="16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169"/>
      <c r="B31" s="169"/>
      <c r="C31" s="169"/>
      <c r="D31" s="16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108" t="s">
        <v>207</v>
      </c>
      <c r="B32" s="109"/>
      <c r="C32" s="109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104" t="s">
        <v>335</v>
      </c>
      <c r="B33" s="104"/>
      <c r="C33" s="104"/>
      <c r="D33" s="10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104"/>
      <c r="B34" s="104"/>
      <c r="C34" s="104"/>
      <c r="D34" s="10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104"/>
      <c r="B35" s="104"/>
      <c r="C35" s="104"/>
      <c r="D35" s="10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 x14ac:dyDescent="0.25">
      <c r="A36" s="112" t="s">
        <v>208</v>
      </c>
      <c r="B36" s="112"/>
      <c r="C36" s="112"/>
      <c r="D36" s="1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96" t="s">
        <v>336</v>
      </c>
      <c r="B37" s="96"/>
      <c r="C37" s="9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96"/>
      <c r="B38" s="96"/>
      <c r="C38" s="96"/>
      <c r="D38" s="9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2">
      <c r="A39" s="111" t="s">
        <v>209</v>
      </c>
      <c r="B39" s="111"/>
      <c r="C39" s="111"/>
      <c r="D39" s="11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107" t="s">
        <v>210</v>
      </c>
      <c r="B40" s="107"/>
      <c r="C40" s="107"/>
      <c r="D40" s="10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107" t="s">
        <v>211</v>
      </c>
      <c r="B41" s="107"/>
      <c r="C41" s="107"/>
      <c r="D41" s="10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19">
    <mergeCell ref="A1:D1"/>
    <mergeCell ref="A40:D40"/>
    <mergeCell ref="A41:D41"/>
    <mergeCell ref="B4:D4"/>
    <mergeCell ref="A24:D24"/>
    <mergeCell ref="A28:D28"/>
    <mergeCell ref="A32:D32"/>
    <mergeCell ref="A20:D20"/>
    <mergeCell ref="A39:D39"/>
    <mergeCell ref="A33:D35"/>
    <mergeCell ref="A36:D36"/>
    <mergeCell ref="A8:D8"/>
    <mergeCell ref="B9:D9"/>
    <mergeCell ref="A18:D18"/>
    <mergeCell ref="A21:D23"/>
    <mergeCell ref="A11:B12"/>
    <mergeCell ref="C11:D12"/>
    <mergeCell ref="A13:B14"/>
    <mergeCell ref="C13:D14"/>
  </mergeCells>
  <conditionalFormatting sqref="C3">
    <cfRule type="expression" dxfId="99" priority="2">
      <formula>$B2="Licence"</formula>
    </cfRule>
  </conditionalFormatting>
  <conditionalFormatting sqref="C5">
    <cfRule type="expression" dxfId="98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D1" zoomScale="82" zoomScaleNormal="82" workbookViewId="0">
      <pane ySplit="18" topLeftCell="A32" activePane="bottomLeft" state="frozen"/>
      <selection pane="bottomLeft" activeCell="B22" sqref="B22"/>
    </sheetView>
  </sheetViews>
  <sheetFormatPr baseColWidth="10" defaultColWidth="11.33203125" defaultRowHeight="15" x14ac:dyDescent="0.2"/>
  <cols>
    <col min="1" max="1" width="18.33203125" style="16" customWidth="1"/>
    <col min="2" max="2" width="53.3320312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5.1640625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2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2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x14ac:dyDescent="0.2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 x14ac:dyDescent="0.2">
      <c r="A7" s="116" t="s">
        <v>212</v>
      </c>
      <c r="B7" s="119" t="str">
        <f>'Fiche Générale'!B3</f>
        <v>Portail_SHS</v>
      </c>
      <c r="C7" s="116" t="s">
        <v>213</v>
      </c>
      <c r="D7" s="116"/>
      <c r="E7" s="118" t="str">
        <f>'Fiche Générale'!B4</f>
        <v>Sociologie</v>
      </c>
      <c r="F7" s="119"/>
      <c r="G7" s="116" t="s">
        <v>214</v>
      </c>
      <c r="H7" s="136">
        <f>'Fiche Générale'!B5</f>
        <v>0</v>
      </c>
      <c r="I7" s="136"/>
      <c r="J7" s="136"/>
    </row>
    <row r="8" spans="1:10" ht="18" customHeight="1" x14ac:dyDescent="0.2">
      <c r="A8" s="116"/>
      <c r="B8" s="121"/>
      <c r="C8" s="116"/>
      <c r="D8" s="116"/>
      <c r="E8" s="120"/>
      <c r="F8" s="121"/>
      <c r="G8" s="116"/>
      <c r="H8" s="136"/>
      <c r="I8" s="136"/>
      <c r="J8" s="136"/>
    </row>
    <row r="9" spans="1:10" ht="18" customHeight="1" x14ac:dyDescent="0.2">
      <c r="A9" s="116"/>
      <c r="B9" s="121"/>
      <c r="C9" s="116"/>
      <c r="D9" s="116"/>
      <c r="E9" s="122"/>
      <c r="F9" s="123"/>
      <c r="G9" s="116"/>
      <c r="H9" s="136"/>
      <c r="I9" s="136"/>
      <c r="J9" s="136"/>
    </row>
    <row r="10" spans="1:10" ht="18" customHeight="1" x14ac:dyDescent="0.2">
      <c r="A10" s="116"/>
      <c r="B10" s="121"/>
      <c r="C10" s="117" t="s">
        <v>215</v>
      </c>
      <c r="D10" s="117"/>
      <c r="E10" s="124" t="str">
        <f>'Fiche Générale'!B9</f>
        <v>Sociologie</v>
      </c>
      <c r="F10" s="125"/>
      <c r="G10" s="125"/>
      <c r="H10" s="125"/>
      <c r="I10" s="125"/>
      <c r="J10" s="126"/>
    </row>
    <row r="11" spans="1:10" ht="18" customHeight="1" x14ac:dyDescent="0.2">
      <c r="A11" s="116"/>
      <c r="B11" s="123"/>
      <c r="C11" s="117"/>
      <c r="D11" s="117"/>
      <c r="E11" s="127"/>
      <c r="F11" s="128"/>
      <c r="G11" s="128"/>
      <c r="H11" s="128"/>
      <c r="I11" s="128"/>
      <c r="J11" s="129"/>
    </row>
    <row r="13" spans="1:10" x14ac:dyDescent="0.2">
      <c r="A13" s="115" t="s">
        <v>216</v>
      </c>
      <c r="B13" s="130" t="s">
        <v>217</v>
      </c>
      <c r="C13" s="115" t="s">
        <v>218</v>
      </c>
      <c r="D13" s="115"/>
      <c r="E13" s="115"/>
      <c r="F13" s="115"/>
      <c r="G13" s="115" t="s">
        <v>199</v>
      </c>
      <c r="H13" s="97">
        <f>Calcul!A7</f>
        <v>322</v>
      </c>
      <c r="I13" s="97"/>
    </row>
    <row r="14" spans="1:10" x14ac:dyDescent="0.2">
      <c r="A14" s="115"/>
      <c r="B14" s="131"/>
      <c r="C14" s="115"/>
      <c r="D14" s="115"/>
      <c r="E14" s="115"/>
      <c r="F14" s="115"/>
      <c r="G14" s="115"/>
      <c r="H14" s="97"/>
      <c r="I14" s="97"/>
    </row>
    <row r="15" spans="1:10" x14ac:dyDescent="0.2">
      <c r="A15" s="115" t="s">
        <v>219</v>
      </c>
      <c r="B15" s="130" t="s">
        <v>185</v>
      </c>
      <c r="C15" s="132" t="s">
        <v>220</v>
      </c>
      <c r="D15" s="133"/>
      <c r="E15" s="115"/>
      <c r="F15" s="115"/>
      <c r="G15" s="115" t="s">
        <v>200</v>
      </c>
      <c r="H15" s="97">
        <f>Calcul!A20</f>
        <v>210</v>
      </c>
      <c r="I15" s="97"/>
    </row>
    <row r="16" spans="1:10" x14ac:dyDescent="0.2">
      <c r="A16" s="115"/>
      <c r="B16" s="131"/>
      <c r="C16" s="134"/>
      <c r="D16" s="135"/>
      <c r="E16" s="115"/>
      <c r="F16" s="115"/>
      <c r="G16" s="115"/>
      <c r="H16" s="97"/>
      <c r="I16" s="97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5" customHeight="1" x14ac:dyDescent="0.2">
      <c r="A19" s="53">
        <v>0</v>
      </c>
      <c r="B19" s="51" t="s">
        <v>228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229</v>
      </c>
      <c r="B20" s="51" t="s">
        <v>230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231</v>
      </c>
      <c r="B21" s="51" t="s">
        <v>232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233</v>
      </c>
      <c r="B22" s="52" t="s">
        <v>234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235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236</v>
      </c>
      <c r="B24" s="52" t="s">
        <v>237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238</v>
      </c>
      <c r="B25" s="52" t="s">
        <v>239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240</v>
      </c>
      <c r="B26" s="52" t="s">
        <v>241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65">
        <v>1</v>
      </c>
      <c r="B27" s="66" t="s">
        <v>242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7" t="s">
        <v>243</v>
      </c>
      <c r="B28" s="6" t="s">
        <v>244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7">
        <v>24</v>
      </c>
      <c r="J28" s="7"/>
      <c r="K28" s="7"/>
      <c r="L28" s="7"/>
      <c r="M28" s="7" t="s">
        <v>14</v>
      </c>
      <c r="N28" s="5"/>
      <c r="O28" s="5" t="s">
        <v>245</v>
      </c>
    </row>
    <row r="29" spans="1:15" ht="43.5" customHeight="1" x14ac:dyDescent="0.2">
      <c r="A29" s="7" t="s">
        <v>246</v>
      </c>
      <c r="B29" s="6" t="s">
        <v>247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245</v>
      </c>
    </row>
    <row r="30" spans="1:15" ht="43.5" customHeight="1" x14ac:dyDescent="0.2">
      <c r="A30" s="65">
        <v>2</v>
      </c>
      <c r="B30" s="66" t="s">
        <v>248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5" customHeight="1" x14ac:dyDescent="0.2">
      <c r="A31" s="7" t="s">
        <v>249</v>
      </c>
      <c r="B31" s="6" t="s">
        <v>250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245</v>
      </c>
    </row>
    <row r="32" spans="1:15" ht="43.5" customHeight="1" x14ac:dyDescent="0.2">
      <c r="A32" s="7" t="s">
        <v>251</v>
      </c>
      <c r="B32" s="6" t="s">
        <v>252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245</v>
      </c>
    </row>
    <row r="33" spans="1:15" ht="43.5" customHeight="1" x14ac:dyDescent="0.2">
      <c r="A33" s="65">
        <v>3</v>
      </c>
      <c r="B33" s="66" t="s">
        <v>253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5" customHeight="1" x14ac:dyDescent="0.2">
      <c r="A34" s="7" t="s">
        <v>254</v>
      </c>
      <c r="B34" s="6" t="s">
        <v>255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245</v>
      </c>
    </row>
    <row r="35" spans="1:15" ht="43.5" customHeight="1" x14ac:dyDescent="0.2">
      <c r="A35" s="24" t="s">
        <v>256</v>
      </c>
      <c r="B35" s="92" t="s">
        <v>257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245</v>
      </c>
    </row>
    <row r="36" spans="1:15" ht="43.5" customHeight="1" x14ac:dyDescent="0.2">
      <c r="A36" s="67">
        <v>4</v>
      </c>
      <c r="B36" s="66" t="s">
        <v>258</v>
      </c>
      <c r="C36" s="7" t="s">
        <v>13</v>
      </c>
      <c r="D36" s="7">
        <v>6</v>
      </c>
      <c r="E36" s="5"/>
      <c r="F36" s="5"/>
      <c r="G36" s="5"/>
      <c r="H36" s="7" t="s">
        <v>144</v>
      </c>
      <c r="I36" s="7"/>
      <c r="J36" s="7"/>
      <c r="K36" s="7"/>
      <c r="L36" s="7"/>
      <c r="M36" s="7"/>
      <c r="N36" s="5"/>
      <c r="O36" s="5"/>
    </row>
    <row r="37" spans="1:15" ht="43.5" customHeight="1" x14ac:dyDescent="0.2">
      <c r="A37" s="69" t="s">
        <v>259</v>
      </c>
      <c r="B37" s="70" t="s">
        <v>260</v>
      </c>
      <c r="C37" s="71" t="s">
        <v>23</v>
      </c>
      <c r="D37" s="71">
        <v>2</v>
      </c>
      <c r="E37" s="72"/>
      <c r="F37" s="72"/>
      <c r="G37" s="72"/>
      <c r="H37" s="71"/>
      <c r="I37" s="71"/>
      <c r="J37" s="71">
        <v>12</v>
      </c>
      <c r="K37" s="71"/>
      <c r="L37" s="71"/>
      <c r="M37" s="71" t="s">
        <v>14</v>
      </c>
      <c r="N37" s="72"/>
      <c r="O37" s="72" t="s">
        <v>261</v>
      </c>
    </row>
    <row r="38" spans="1:15" ht="43.5" customHeight="1" x14ac:dyDescent="0.2">
      <c r="A38" s="24" t="s">
        <v>262</v>
      </c>
      <c r="B38" s="6" t="s">
        <v>263</v>
      </c>
      <c r="C38" s="7" t="s">
        <v>23</v>
      </c>
      <c r="D38" s="7">
        <v>2</v>
      </c>
      <c r="E38" s="5"/>
      <c r="F38" s="5"/>
      <c r="G38" s="5"/>
      <c r="H38" s="7"/>
      <c r="I38" s="7"/>
      <c r="J38" s="7">
        <v>12</v>
      </c>
      <c r="K38" s="7"/>
      <c r="L38" s="7"/>
      <c r="M38" s="7" t="s">
        <v>14</v>
      </c>
      <c r="N38" s="5"/>
      <c r="O38" s="5" t="s">
        <v>261</v>
      </c>
    </row>
    <row r="39" spans="1:15" ht="43.5" customHeight="1" x14ac:dyDescent="0.2">
      <c r="A39" s="24" t="s">
        <v>264</v>
      </c>
      <c r="B39" s="6" t="s">
        <v>265</v>
      </c>
      <c r="C39" s="7" t="s">
        <v>23</v>
      </c>
      <c r="D39" s="7">
        <v>2</v>
      </c>
      <c r="E39" s="5"/>
      <c r="F39" s="5" t="s">
        <v>15</v>
      </c>
      <c r="G39" s="5"/>
      <c r="H39" s="7"/>
      <c r="I39" s="7"/>
      <c r="J39" s="7">
        <v>12</v>
      </c>
      <c r="K39" s="7"/>
      <c r="L39" s="7"/>
      <c r="M39" s="7" t="s">
        <v>14</v>
      </c>
      <c r="N39" s="5"/>
      <c r="O39" s="5" t="s">
        <v>261</v>
      </c>
    </row>
    <row r="40" spans="1:15" ht="43.5" customHeight="1" x14ac:dyDescent="0.2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5" customHeight="1" x14ac:dyDescent="0.2">
      <c r="A41" s="24"/>
      <c r="B41" s="6" t="s">
        <v>266</v>
      </c>
      <c r="C41" s="7" t="s">
        <v>38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5" customHeight="1" x14ac:dyDescent="0.2">
      <c r="A42" s="24"/>
      <c r="B42" s="6" t="s">
        <v>267</v>
      </c>
      <c r="C42" s="7" t="s">
        <v>23</v>
      </c>
      <c r="D42" s="7">
        <v>6</v>
      </c>
      <c r="E42" s="5" t="s">
        <v>26</v>
      </c>
      <c r="F42" s="5"/>
      <c r="G42" s="5"/>
      <c r="H42" s="7"/>
      <c r="I42" s="7">
        <v>20</v>
      </c>
      <c r="J42" s="7"/>
      <c r="K42" s="7"/>
      <c r="L42" s="7"/>
      <c r="M42" s="7" t="s">
        <v>24</v>
      </c>
      <c r="N42" s="5" t="s">
        <v>268</v>
      </c>
      <c r="O42" s="5"/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6" t="s">
        <v>269</v>
      </c>
      <c r="C44" s="7" t="s">
        <v>38</v>
      </c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6" t="s">
        <v>270</v>
      </c>
      <c r="C45" s="7" t="s">
        <v>23</v>
      </c>
      <c r="D45" s="7">
        <v>6</v>
      </c>
      <c r="E45" s="63" t="s">
        <v>26</v>
      </c>
      <c r="F45" s="8"/>
      <c r="G45" s="8"/>
      <c r="H45" s="11"/>
      <c r="I45" s="7">
        <v>20</v>
      </c>
      <c r="J45" s="7">
        <v>16</v>
      </c>
      <c r="K45" s="7"/>
      <c r="L45" s="7"/>
      <c r="M45" s="7" t="s">
        <v>24</v>
      </c>
      <c r="N45" s="63" t="s">
        <v>271</v>
      </c>
      <c r="O45" s="8"/>
    </row>
    <row r="46" spans="1:15" ht="43.5" customHeight="1" x14ac:dyDescent="0.25">
      <c r="A46" s="25"/>
      <c r="B46" s="6" t="s">
        <v>272</v>
      </c>
      <c r="C46" s="7" t="s">
        <v>23</v>
      </c>
      <c r="D46" s="7">
        <v>6</v>
      </c>
      <c r="E46" s="63" t="s">
        <v>26</v>
      </c>
      <c r="F46" s="8"/>
      <c r="G46" s="8"/>
      <c r="H46" s="11"/>
      <c r="I46" s="7"/>
      <c r="J46" s="7">
        <v>36</v>
      </c>
      <c r="K46" s="7"/>
      <c r="L46" s="7"/>
      <c r="M46" s="7" t="s">
        <v>24</v>
      </c>
      <c r="N46" s="63" t="s">
        <v>271</v>
      </c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">
    <cfRule type="expression" dxfId="97" priority="31">
      <formula>$C1="Option"</formula>
    </cfRule>
  </conditionalFormatting>
  <conditionalFormatting sqref="A19:A26">
    <cfRule type="expression" dxfId="96" priority="34">
      <formula>$F19="Création"</formula>
    </cfRule>
    <cfRule type="expression" dxfId="95" priority="33">
      <formula>$F19="Modification"</formula>
    </cfRule>
    <cfRule type="expression" dxfId="94" priority="32">
      <formula>$F19="Fermeture"</formula>
    </cfRule>
  </conditionalFormatting>
  <conditionalFormatting sqref="A1:O9 A10:E10 K10:O11 A11:D11 A12:O12 A13:H13 J13:O16 A14:F14 A15:G15 A16:F16 A17:O18 D19:O26 A27:O27 A28:N29 A30:O30 A31:N32 A33:O33 A34:N35 A36:O36 A37:N38 A39:O999">
    <cfRule type="expression" dxfId="93" priority="43">
      <formula>$F1="Création"</formula>
    </cfRule>
    <cfRule type="expression" dxfId="92" priority="42">
      <formula>$F1="Modification"</formula>
    </cfRule>
  </conditionalFormatting>
  <conditionalFormatting sqref="A1:O9 K10:O11 A12:O12 J13:O16 A17:O18 D19:O26 A27:O27 A28:N29 A30:O30 A31:N32 A33:O33 A34:N35 A36:O36 A37:N38 A39:O999 A10:E10 A11:D11 A13:H13 A14:F14 A15:G15 A16:F16">
    <cfRule type="expression" dxfId="91" priority="41">
      <formula>$F1="Fermeture"</formula>
    </cfRule>
  </conditionalFormatting>
  <conditionalFormatting sqref="B19:C26">
    <cfRule type="expression" dxfId="90" priority="25">
      <formula>$F19="Fermeture"</formula>
    </cfRule>
    <cfRule type="expression" dxfId="89" priority="26">
      <formula>$F19="Modification"</formula>
    </cfRule>
    <cfRule type="expression" dxfId="88" priority="27">
      <formula>$F19="Création"</formula>
    </cfRule>
  </conditionalFormatting>
  <conditionalFormatting sqref="D1:E999 G1:N999">
    <cfRule type="expression" dxfId="87" priority="35">
      <formula>$C1="Option"</formula>
    </cfRule>
  </conditionalFormatting>
  <conditionalFormatting sqref="N1:N999">
    <cfRule type="expression" dxfId="86" priority="38">
      <formula>$M1="Porteuse"</formula>
    </cfRule>
  </conditionalFormatting>
  <conditionalFormatting sqref="O28:O29">
    <cfRule type="expression" dxfId="85" priority="19">
      <formula>$F28="Fermeture"</formula>
    </cfRule>
    <cfRule type="expression" dxfId="84" priority="20">
      <formula>$F28="Modification"</formula>
    </cfRule>
    <cfRule type="expression" dxfId="83" priority="21">
      <formula>$F28="Création"</formula>
    </cfRule>
  </conditionalFormatting>
  <conditionalFormatting sqref="O31:O32">
    <cfRule type="expression" dxfId="82" priority="15">
      <formula>$F31="Création"</formula>
    </cfRule>
    <cfRule type="expression" dxfId="81" priority="14">
      <formula>$F31="Modification"</formula>
    </cfRule>
    <cfRule type="expression" dxfId="80" priority="13">
      <formula>$F31="Fermeture"</formula>
    </cfRule>
  </conditionalFormatting>
  <conditionalFormatting sqref="O34:O35">
    <cfRule type="expression" dxfId="79" priority="9">
      <formula>$F34="Création"</formula>
    </cfRule>
    <cfRule type="expression" dxfId="78" priority="8">
      <formula>$F34="Modification"</formula>
    </cfRule>
    <cfRule type="expression" dxfId="77" priority="7">
      <formula>$F34="Fermeture"</formula>
    </cfRule>
  </conditionalFormatting>
  <conditionalFormatting sqref="O37:O38">
    <cfRule type="expression" dxfId="76" priority="3">
      <formula>$F37="Création"</formula>
    </cfRule>
    <cfRule type="expression" dxfId="75" priority="2">
      <formula>$F37="Modification"</formula>
    </cfRule>
    <cfRule type="expression" dxfId="74" priority="1">
      <formula>$F37="Fermeture"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A6" zoomScale="90" zoomScaleNormal="90" workbookViewId="0">
      <selection activeCell="J32" sqref="J32"/>
    </sheetView>
  </sheetViews>
  <sheetFormatPr baseColWidth="10" defaultColWidth="11.33203125" defaultRowHeight="15" x14ac:dyDescent="0.2"/>
  <cols>
    <col min="1" max="1" width="39" style="16" customWidth="1"/>
    <col min="2" max="2" width="50.6640625" style="16" customWidth="1"/>
    <col min="3" max="3" width="15.33203125" style="20" customWidth="1"/>
    <col min="4" max="4" width="20.83203125" style="16" customWidth="1"/>
    <col min="5" max="6" width="15.3320312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25.83203125" style="16" customWidth="1"/>
    <col min="11" max="11" width="40.6640625" style="16" customWidth="1"/>
    <col min="12" max="12" width="31.6640625" style="16" customWidth="1"/>
    <col min="13" max="13" width="22.33203125" style="16" customWidth="1"/>
    <col min="14" max="15" width="20.33203125" style="16" customWidth="1"/>
    <col min="16" max="16" width="21.83203125" style="16" customWidth="1"/>
    <col min="17" max="17" width="20.33203125" style="16" customWidth="1"/>
    <col min="18" max="18" width="17.33203125" style="16" customWidth="1"/>
    <col min="19" max="19" width="44" style="16" customWidth="1"/>
    <col min="20" max="20" width="49.33203125" style="16" customWidth="1"/>
  </cols>
  <sheetData>
    <row r="1" spans="1:19" x14ac:dyDescent="0.2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 x14ac:dyDescent="0.2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 x14ac:dyDescent="0.2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 x14ac:dyDescent="0.2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 x14ac:dyDescent="0.2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 x14ac:dyDescent="0.2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5" customHeight="1" x14ac:dyDescent="0.2">
      <c r="A7" s="138" t="s">
        <v>212</v>
      </c>
      <c r="B7" s="136" t="str">
        <f>'Fiche Générale'!B3</f>
        <v>Portail_SHS</v>
      </c>
      <c r="C7" s="116" t="s">
        <v>273</v>
      </c>
      <c r="D7" s="116"/>
      <c r="E7" s="141" t="str">
        <f>'Fiche Générale'!B4</f>
        <v>Sociologie</v>
      </c>
      <c r="F7" s="142"/>
      <c r="G7" s="116" t="s">
        <v>274</v>
      </c>
      <c r="H7" s="136">
        <f>'Fiche Générale'!B5</f>
        <v>0</v>
      </c>
      <c r="I7" s="136"/>
      <c r="J7" s="38"/>
      <c r="K7" s="21"/>
    </row>
    <row r="8" spans="1:19" ht="14.5" customHeight="1" x14ac:dyDescent="0.2">
      <c r="A8" s="139"/>
      <c r="B8" s="136"/>
      <c r="C8" s="116"/>
      <c r="D8" s="116"/>
      <c r="E8" s="141"/>
      <c r="F8" s="142"/>
      <c r="G8" s="116"/>
      <c r="H8" s="136"/>
      <c r="I8" s="136"/>
      <c r="J8" s="38"/>
      <c r="K8" s="21"/>
    </row>
    <row r="9" spans="1:19" ht="14.5" customHeight="1" x14ac:dyDescent="0.2">
      <c r="A9" s="139"/>
      <c r="B9" s="136"/>
      <c r="C9" s="116"/>
      <c r="D9" s="116"/>
      <c r="E9" s="141"/>
      <c r="F9" s="142"/>
      <c r="G9" s="116"/>
      <c r="H9" s="136"/>
      <c r="I9" s="136"/>
      <c r="J9" s="38"/>
      <c r="K9" s="21"/>
    </row>
    <row r="10" spans="1:19" ht="14.5" customHeight="1" x14ac:dyDescent="0.2">
      <c r="A10" s="139"/>
      <c r="B10" s="136"/>
      <c r="C10" s="117" t="s">
        <v>215</v>
      </c>
      <c r="D10" s="117"/>
      <c r="E10" s="124" t="str">
        <f>'Fiche Générale'!B9</f>
        <v>Sociologie</v>
      </c>
      <c r="F10" s="125"/>
      <c r="G10" s="125"/>
      <c r="H10" s="125"/>
      <c r="I10" s="126"/>
      <c r="J10" s="39"/>
      <c r="K10" s="21"/>
    </row>
    <row r="11" spans="1:19" ht="14.5" customHeight="1" x14ac:dyDescent="0.2">
      <c r="A11" s="140"/>
      <c r="B11" s="136"/>
      <c r="C11" s="117"/>
      <c r="D11" s="117"/>
      <c r="E11" s="127"/>
      <c r="F11" s="128"/>
      <c r="G11" s="128"/>
      <c r="H11" s="128"/>
      <c r="I11" s="129"/>
      <c r="J11" s="39"/>
      <c r="K11" s="21"/>
    </row>
    <row r="12" spans="1:19" x14ac:dyDescent="0.2">
      <c r="C12" s="16"/>
      <c r="I12" s="35"/>
      <c r="J12" s="35"/>
      <c r="M12" s="132" t="s">
        <v>275</v>
      </c>
      <c r="N12" s="133"/>
      <c r="O12" s="143"/>
      <c r="P12" s="132" t="s">
        <v>276</v>
      </c>
      <c r="Q12" s="133"/>
      <c r="R12" s="133"/>
      <c r="S12" s="143"/>
    </row>
    <row r="13" spans="1:19" x14ac:dyDescent="0.2">
      <c r="A13" s="145" t="s">
        <v>216</v>
      </c>
      <c r="B13" s="147" t="str">
        <f>'S5 Maquette'!B13:B14</f>
        <v>3 ème Année de Licence</v>
      </c>
      <c r="C13" s="147"/>
      <c r="D13" s="145" t="s">
        <v>277</v>
      </c>
      <c r="E13" s="147">
        <f>'S5 Maquette'!E13:F14</f>
        <v>0</v>
      </c>
      <c r="F13" s="147"/>
      <c r="G13" s="147"/>
      <c r="I13" s="35"/>
      <c r="J13" s="35"/>
      <c r="M13" s="134"/>
      <c r="N13" s="135"/>
      <c r="O13" s="144"/>
      <c r="P13" s="134"/>
      <c r="Q13" s="135"/>
      <c r="R13" s="135"/>
      <c r="S13" s="144"/>
    </row>
    <row r="14" spans="1:19" x14ac:dyDescent="0.2">
      <c r="A14" s="146"/>
      <c r="B14" s="147"/>
      <c r="C14" s="147"/>
      <c r="D14" s="146"/>
      <c r="E14" s="147"/>
      <c r="F14" s="147"/>
      <c r="G14" s="147"/>
      <c r="I14" s="35"/>
      <c r="J14" s="35"/>
      <c r="M14" s="115" t="s">
        <v>278</v>
      </c>
      <c r="N14" s="132" t="s">
        <v>279</v>
      </c>
      <c r="O14" s="143"/>
      <c r="P14" s="137"/>
      <c r="Q14" s="150"/>
      <c r="R14" s="153"/>
      <c r="S14" s="145"/>
    </row>
    <row r="15" spans="1:19" x14ac:dyDescent="0.2">
      <c r="A15" s="145" t="s">
        <v>280</v>
      </c>
      <c r="B15" s="155" t="str">
        <f>'S5 Maquette'!B15:B16</f>
        <v>Semestre 5</v>
      </c>
      <c r="C15" s="156"/>
      <c r="D15" s="145" t="s">
        <v>281</v>
      </c>
      <c r="E15" s="147">
        <f>'S5 Maquette'!E15:F16</f>
        <v>0</v>
      </c>
      <c r="F15" s="147"/>
      <c r="G15" s="147"/>
      <c r="I15" s="35"/>
      <c r="J15" s="35"/>
      <c r="M15" s="115"/>
      <c r="N15" s="148"/>
      <c r="O15" s="149"/>
      <c r="P15" s="137"/>
      <c r="Q15" s="151"/>
      <c r="R15" s="153"/>
      <c r="S15" s="154"/>
    </row>
    <row r="16" spans="1:19" x14ac:dyDescent="0.2">
      <c r="A16" s="146"/>
      <c r="B16" s="157"/>
      <c r="C16" s="158"/>
      <c r="D16" s="146"/>
      <c r="E16" s="147"/>
      <c r="F16" s="147"/>
      <c r="G16" s="147"/>
      <c r="I16" s="35"/>
      <c r="J16" s="35"/>
      <c r="M16" s="115"/>
      <c r="N16" s="148"/>
      <c r="O16" s="149"/>
      <c r="P16" s="137"/>
      <c r="Q16" s="151"/>
      <c r="R16" s="153"/>
      <c r="S16" s="154"/>
    </row>
    <row r="17" spans="1:20" x14ac:dyDescent="0.2">
      <c r="L17" s="17"/>
      <c r="M17" s="115"/>
      <c r="N17" s="134"/>
      <c r="O17" s="144"/>
      <c r="P17" s="137"/>
      <c r="Q17" s="152"/>
      <c r="R17" s="153"/>
      <c r="S17" s="146"/>
    </row>
    <row r="18" spans="1:20" ht="59.5" customHeight="1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30.75" customHeight="1" x14ac:dyDescent="0.2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43" t="str">
        <f>'S5 Maquette'!B27</f>
        <v>Théorie 1</v>
      </c>
      <c r="B27" s="43" t="str">
        <f>'S5 Maquette'!C27</f>
        <v>UE</v>
      </c>
      <c r="C27" s="42">
        <f>'S5 Maquette'!F27</f>
        <v>0</v>
      </c>
      <c r="D27" s="7"/>
      <c r="E27" s="7" t="s">
        <v>298</v>
      </c>
      <c r="F27" s="7" t="s">
        <v>298</v>
      </c>
      <c r="G27" s="40" t="s">
        <v>298</v>
      </c>
      <c r="H27" s="40" t="s">
        <v>298</v>
      </c>
      <c r="I27" s="40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83" t="str">
        <f>'S5 Maquette'!B28</f>
        <v>Théorie sociologique 3</v>
      </c>
      <c r="B28" s="83" t="str">
        <f>'S5 Maquette'!C28</f>
        <v>ECUE</v>
      </c>
      <c r="C28" s="84">
        <f>'S5 Maquette'!F28</f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0" t="s">
        <v>298</v>
      </c>
      <c r="J28" s="80"/>
      <c r="K28" s="80" t="s">
        <v>10</v>
      </c>
      <c r="L28" s="80"/>
      <c r="M28" s="80">
        <v>2</v>
      </c>
      <c r="N28" s="80"/>
      <c r="O28" s="80"/>
      <c r="P28" s="80" t="s">
        <v>20</v>
      </c>
      <c r="Q28" s="78" t="s">
        <v>21</v>
      </c>
      <c r="R28" s="80" t="s">
        <v>299</v>
      </c>
      <c r="S28" s="40"/>
      <c r="T28" s="45"/>
    </row>
    <row r="29" spans="1:20" ht="30.75" customHeight="1" x14ac:dyDescent="0.2">
      <c r="A29" s="43" t="str">
        <f>'S5 Maquette'!B29</f>
        <v>Lectures de textes 3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40" t="s">
        <v>298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'S5 Maquette'!B30</f>
        <v>Méthodologie 1</v>
      </c>
      <c r="B30" s="43" t="str">
        <f>'S5 Maquette'!C30</f>
        <v>UE</v>
      </c>
      <c r="C30" s="42">
        <f>'S5 Maquette'!F30</f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40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'S5 Maquette'!B31</f>
        <v>Méthodologie quantitative 1</v>
      </c>
      <c r="B31" s="43" t="str">
        <f>'S5 Maquette'!C31</f>
        <v>ECUE</v>
      </c>
      <c r="C31" s="42">
        <f>'S5 Maquette'!F31</f>
        <v>0</v>
      </c>
      <c r="D31" s="7">
        <v>1</v>
      </c>
      <c r="E31" s="7" t="s">
        <v>298</v>
      </c>
      <c r="F31" s="7" t="s">
        <v>298</v>
      </c>
      <c r="G31" s="7" t="s">
        <v>298</v>
      </c>
      <c r="H31" s="7" t="s">
        <v>298</v>
      </c>
      <c r="I31" s="40" t="s">
        <v>298</v>
      </c>
      <c r="J31" s="40"/>
      <c r="K31" s="40" t="s">
        <v>10</v>
      </c>
      <c r="L31" s="40"/>
      <c r="M31" s="40">
        <v>2</v>
      </c>
      <c r="N31" s="40"/>
      <c r="O31" s="40"/>
      <c r="P31" s="40" t="s">
        <v>300</v>
      </c>
      <c r="Q31" s="40"/>
      <c r="R31" s="40"/>
      <c r="S31" s="6" t="s">
        <v>301</v>
      </c>
      <c r="T31" s="62"/>
    </row>
    <row r="32" spans="1:20" ht="30.75" customHeight="1" x14ac:dyDescent="0.2">
      <c r="A32" s="43" t="str">
        <f>'S5 Maquette'!B32</f>
        <v>Méthodologie qualitative 1</v>
      </c>
      <c r="B32" s="43" t="str">
        <f>'S5 Maquette'!C32</f>
        <v>ECUE</v>
      </c>
      <c r="C32" s="42">
        <f>'S5 Maquette'!F32</f>
        <v>0</v>
      </c>
      <c r="D32" s="7">
        <v>1</v>
      </c>
      <c r="E32" s="7" t="s">
        <v>298</v>
      </c>
      <c r="F32" s="7" t="s">
        <v>298</v>
      </c>
      <c r="G32" s="7" t="s">
        <v>298</v>
      </c>
      <c r="H32" s="7" t="s">
        <v>298</v>
      </c>
      <c r="I32" s="40" t="s">
        <v>298</v>
      </c>
      <c r="J32" s="40"/>
      <c r="K32" s="40" t="s">
        <v>10</v>
      </c>
      <c r="L32" s="40"/>
      <c r="M32" s="40">
        <v>2</v>
      </c>
      <c r="N32" s="40"/>
      <c r="O32" s="40"/>
      <c r="P32" s="40" t="s">
        <v>300</v>
      </c>
      <c r="Q32" s="40"/>
      <c r="R32" s="40"/>
      <c r="S32" s="6" t="s">
        <v>302</v>
      </c>
      <c r="T32" s="45"/>
    </row>
    <row r="33" spans="1:20" ht="30.75" customHeight="1" x14ac:dyDescent="0.2">
      <c r="A33" s="43" t="str">
        <f>'S5 Maquette'!B33</f>
        <v>Sociologie spécialisée 1</v>
      </c>
      <c r="B33" s="43" t="str">
        <f>'S5 Maquette'!C33</f>
        <v>UE</v>
      </c>
      <c r="C33" s="42">
        <f>'S5 Maquette'!F33</f>
        <v>0</v>
      </c>
      <c r="D33" s="7"/>
      <c r="E33" s="7" t="s">
        <v>298</v>
      </c>
      <c r="F33" s="7" t="s">
        <v>298</v>
      </c>
      <c r="G33" s="7" t="s">
        <v>298</v>
      </c>
      <c r="H33" s="7" t="s">
        <v>298</v>
      </c>
      <c r="I33" s="40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'S5 Maquette'!B34</f>
        <v>Sociologie de l'éducation</v>
      </c>
      <c r="B34" s="43" t="str">
        <f>'S5 Maquette'!C34</f>
        <v>ECUE</v>
      </c>
      <c r="C34" s="42">
        <f>'S5 Maquette'!F34</f>
        <v>0</v>
      </c>
      <c r="D34" s="7">
        <v>1</v>
      </c>
      <c r="E34" s="7" t="s">
        <v>298</v>
      </c>
      <c r="F34" s="7" t="s">
        <v>298</v>
      </c>
      <c r="G34" s="7" t="s">
        <v>298</v>
      </c>
      <c r="H34" s="7" t="s">
        <v>298</v>
      </c>
      <c r="I34" s="40" t="s">
        <v>298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89" t="str">
        <f>'S5 Maquette'!B35</f>
        <v>Sociologie de l'action publique</v>
      </c>
      <c r="B35" s="83" t="str">
        <f>'S5 Maquette'!C35</f>
        <v>ECUE</v>
      </c>
      <c r="C35" s="84">
        <f>'S5 Maquette'!F35</f>
        <v>0</v>
      </c>
      <c r="D35" s="85">
        <v>1</v>
      </c>
      <c r="E35" s="85" t="s">
        <v>298</v>
      </c>
      <c r="F35" s="85" t="s">
        <v>298</v>
      </c>
      <c r="G35" s="85" t="s">
        <v>298</v>
      </c>
      <c r="H35" s="85" t="s">
        <v>298</v>
      </c>
      <c r="I35" s="80" t="s">
        <v>298</v>
      </c>
      <c r="J35" s="80"/>
      <c r="K35" s="78" t="s">
        <v>20</v>
      </c>
      <c r="L35" s="40"/>
      <c r="M35" s="78">
        <v>1</v>
      </c>
      <c r="N35" s="78" t="s">
        <v>11</v>
      </c>
      <c r="O35" s="78" t="s">
        <v>307</v>
      </c>
      <c r="P35" s="78" t="s">
        <v>20</v>
      </c>
      <c r="Q35" s="78" t="s">
        <v>11</v>
      </c>
      <c r="R35" s="78" t="s">
        <v>299</v>
      </c>
      <c r="S35" s="40"/>
      <c r="T35" s="45"/>
    </row>
    <row r="36" spans="1:20" ht="30.75" customHeight="1" x14ac:dyDescent="0.2">
      <c r="A36" s="43" t="str">
        <f>'S5 Maquette'!B36</f>
        <v>Insertion professionnelle 1</v>
      </c>
      <c r="B36" s="43" t="str">
        <f>'S5 Maquette'!C36</f>
        <v>UE</v>
      </c>
      <c r="C36" s="42">
        <f>'S5 Maquette'!F36</f>
        <v>0</v>
      </c>
      <c r="D36" s="7"/>
      <c r="E36" s="7" t="s">
        <v>298</v>
      </c>
      <c r="F36" s="7" t="s">
        <v>298</v>
      </c>
      <c r="G36" s="40" t="s">
        <v>298</v>
      </c>
      <c r="H36" s="40" t="s">
        <v>298</v>
      </c>
      <c r="I36" s="40" t="s">
        <v>298</v>
      </c>
      <c r="J36" s="40"/>
      <c r="K36" s="76" t="s">
        <v>10</v>
      </c>
      <c r="L36" s="40"/>
      <c r="M36" s="40">
        <v>2</v>
      </c>
      <c r="N36" s="40"/>
      <c r="O36" s="40"/>
      <c r="P36" s="76" t="s">
        <v>300</v>
      </c>
      <c r="Q36" s="40"/>
      <c r="R36" s="40"/>
      <c r="S36" s="70" t="s">
        <v>302</v>
      </c>
      <c r="T36" s="45"/>
    </row>
    <row r="37" spans="1:20" ht="30.75" customHeight="1" x14ac:dyDescent="0.2">
      <c r="A37" s="74" t="str">
        <f>'S5 Maquette'!B37</f>
        <v>Préparation au stage</v>
      </c>
      <c r="B37" s="74" t="str">
        <f>'S5 Maquette'!C37</f>
        <v>ECUE</v>
      </c>
      <c r="C37" s="75">
        <f>'S5 Maquette'!F37</f>
        <v>0</v>
      </c>
      <c r="D37" s="71"/>
      <c r="E37" s="71" t="s">
        <v>303</v>
      </c>
      <c r="F37" s="71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45"/>
    </row>
    <row r="38" spans="1:20" ht="30.75" customHeight="1" x14ac:dyDescent="0.2">
      <c r="A38" s="43" t="str">
        <f>'S5 Maquette'!B38</f>
        <v>Découverte des métiers de la sociologie</v>
      </c>
      <c r="B38" s="43" t="str">
        <f>'S5 Maquette'!C38</f>
        <v>ECUE</v>
      </c>
      <c r="C38" s="42">
        <f>'S5 Maquette'!F38</f>
        <v>0</v>
      </c>
      <c r="D38" s="7"/>
      <c r="E38" s="14" t="s">
        <v>298</v>
      </c>
      <c r="F38" s="14" t="s">
        <v>298</v>
      </c>
      <c r="G38" s="77" t="s">
        <v>298</v>
      </c>
      <c r="H38" s="77" t="s">
        <v>298</v>
      </c>
      <c r="I38" s="77" t="s">
        <v>298</v>
      </c>
      <c r="J38" s="40"/>
      <c r="K38" s="78" t="s">
        <v>10</v>
      </c>
      <c r="L38" s="40"/>
      <c r="M38" s="40">
        <v>2</v>
      </c>
      <c r="N38" s="40"/>
      <c r="O38" s="40"/>
      <c r="P38" s="78" t="s">
        <v>300</v>
      </c>
      <c r="Q38" s="40"/>
      <c r="R38" s="40"/>
      <c r="S38" s="79" t="s">
        <v>302</v>
      </c>
      <c r="T38" s="45"/>
    </row>
    <row r="39" spans="1:20" ht="30.75" customHeight="1" x14ac:dyDescent="0.2">
      <c r="A39" s="43" t="str">
        <f>'S5 Maquette'!B39</f>
        <v>Ecritures numériques</v>
      </c>
      <c r="B39" s="43" t="str">
        <f>'S5 Maquette'!C39</f>
        <v>ECUE</v>
      </c>
      <c r="C39" s="42" t="str">
        <f>'S5 Maquette'!F39</f>
        <v>Création</v>
      </c>
      <c r="D39" s="7"/>
      <c r="E39" s="14" t="s">
        <v>298</v>
      </c>
      <c r="F39" s="14" t="s">
        <v>298</v>
      </c>
      <c r="G39" s="77" t="s">
        <v>298</v>
      </c>
      <c r="H39" s="77" t="s">
        <v>298</v>
      </c>
      <c r="I39" s="77" t="s">
        <v>298</v>
      </c>
      <c r="J39" s="40"/>
      <c r="K39" s="78" t="s">
        <v>10</v>
      </c>
      <c r="L39" s="40"/>
      <c r="M39" s="40">
        <v>2</v>
      </c>
      <c r="N39" s="40"/>
      <c r="O39" s="40"/>
      <c r="P39" s="78" t="s">
        <v>300</v>
      </c>
      <c r="Q39" s="40"/>
      <c r="R39" s="40"/>
      <c r="S39" s="79" t="s">
        <v>302</v>
      </c>
      <c r="T39" s="45"/>
    </row>
    <row r="40" spans="1:20" ht="30.75" customHeight="1" x14ac:dyDescent="0.2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43" t="str">
        <f>'S5 Maquette'!B41</f>
        <v>UE Ressources humaines 1</v>
      </c>
      <c r="B41" s="43" t="str">
        <f>'S5 Maquette'!C41</f>
        <v>OPTION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 x14ac:dyDescent="0.2">
      <c r="A42" s="43" t="str">
        <f>'S5 Maquette'!B42</f>
        <v>Management des ressources humaines (ILEERH5)</v>
      </c>
      <c r="B42" s="43" t="str">
        <f>'S5 Maquette'!C42</f>
        <v>ECUE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" t="s">
        <v>304</v>
      </c>
      <c r="T42" s="45"/>
    </row>
    <row r="43" spans="1:20" ht="30.75" customHeight="1" x14ac:dyDescent="0.2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 t="str">
        <f>'S5 Maquette'!B44</f>
        <v>UE de pré-professionnalisation L@UCA (Max 1)</v>
      </c>
      <c r="B44" s="43" t="str">
        <f>'S5 Maquette'!C44</f>
        <v>OPTION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64" t="str">
        <f>'S5 Maquette'!B45</f>
        <v>Management de projet</v>
      </c>
      <c r="B45" s="43" t="str">
        <f>'S5 Maquette'!C45</f>
        <v>ECUE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" t="s">
        <v>305</v>
      </c>
      <c r="T45" s="45"/>
    </row>
    <row r="46" spans="1:20" ht="30.75" customHeight="1" x14ac:dyDescent="0.2">
      <c r="A46" s="64" t="str">
        <f>'S5 Maquette'!B46</f>
        <v>Communication</v>
      </c>
      <c r="B46" s="43" t="str">
        <f>'S5 Maquette'!C46</f>
        <v>ECUE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 t="s">
        <v>305</v>
      </c>
      <c r="T46" s="45"/>
    </row>
    <row r="47" spans="1:20" ht="30.75" customHeight="1" x14ac:dyDescent="0.2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73" priority="15">
      <formula>$C1="Parcours Pédagogique"</formula>
    </cfRule>
    <cfRule type="expression" dxfId="72" priority="17">
      <formula>$C1="OPTION"</formula>
    </cfRule>
    <cfRule type="expression" dxfId="71" priority="16">
      <formula>$C1="BLOC"</formula>
    </cfRule>
  </conditionalFormatting>
  <conditionalFormatting sqref="A16:S41 A42:R42 A43:S298 T16">
    <cfRule type="expression" dxfId="70" priority="20">
      <formula>$C16="Modification MCC"</formula>
    </cfRule>
  </conditionalFormatting>
  <conditionalFormatting sqref="A18:S41 A42:R42 A43:S300 T18">
    <cfRule type="expression" dxfId="69" priority="24">
      <formula>$C18="Modification"</formula>
    </cfRule>
  </conditionalFormatting>
  <conditionalFormatting sqref="B1:S9 B10:E10 J10:S11 B11:D11 B12:M12 P12 B13:L13 B14:N14 P14:S17 B15:M17 B301:S999">
    <cfRule type="expression" dxfId="68" priority="23">
      <formula>$D1="Fermeture"</formula>
    </cfRule>
    <cfRule type="expression" dxfId="67" priority="22">
      <formula>$D1="Création"</formula>
    </cfRule>
  </conditionalFormatting>
  <conditionalFormatting sqref="C1:S999">
    <cfRule type="expression" dxfId="66" priority="1">
      <formula>$B1="Option"</formula>
    </cfRule>
  </conditionalFormatting>
  <conditionalFormatting sqref="J1:J999">
    <cfRule type="expression" dxfId="65" priority="13">
      <formula>$I1="NON"</formula>
    </cfRule>
  </conditionalFormatting>
  <conditionalFormatting sqref="L1:L999">
    <cfRule type="expression" dxfId="64" priority="8">
      <formula>$K1="CCI (CC Intégral)"</formula>
    </cfRule>
    <cfRule type="expression" dxfId="63" priority="9">
      <formula>$K1="CT (Contrôle terminal)"</formula>
    </cfRule>
  </conditionalFormatting>
  <conditionalFormatting sqref="L18:L300 M18">
    <cfRule type="expression" dxfId="62" priority="18">
      <formula>$K1="CT (Contrôle terminal)"</formula>
    </cfRule>
  </conditionalFormatting>
  <conditionalFormatting sqref="L18:L300">
    <cfRule type="expression" dxfId="61" priority="19">
      <formula>$K1="CCI (CC Intégral)"</formula>
    </cfRule>
  </conditionalFormatting>
  <conditionalFormatting sqref="M1:M999">
    <cfRule type="expression" dxfId="60" priority="14">
      <formula>$K1="CT (Contrôle terminal)"</formula>
    </cfRule>
  </conditionalFormatting>
  <conditionalFormatting sqref="N1:O999">
    <cfRule type="expression" dxfId="59" priority="12">
      <formula>$K1="CCI (CC Intégral)"</formula>
    </cfRule>
  </conditionalFormatting>
  <conditionalFormatting sqref="P14:S17 B15:M17 B1:S9 J10:S11 B12:M12 B14:N14 B301:S999 B13:L13 B10:E10 B11:D11 P12">
    <cfRule type="expression" dxfId="58" priority="21">
      <formula>$D1="Modification"</formula>
    </cfRule>
  </conditionalFormatting>
  <conditionalFormatting sqref="Q1:R999">
    <cfRule type="expression" dxfId="57" priority="10">
      <formula>$P1="Autres"</formula>
    </cfRule>
  </conditionalFormatting>
  <conditionalFormatting sqref="S1:S999">
    <cfRule type="expression" dxfId="56" priority="2">
      <formula>$P1="CT (Contrôle terminal)"</formula>
    </cfRule>
  </conditionalFormatting>
  <conditionalFormatting sqref="S42">
    <cfRule type="expression" dxfId="55" priority="6">
      <formula>$C42="Fermeture"</formula>
    </cfRule>
    <cfRule type="expression" dxfId="54" priority="5">
      <formula>$C42="Création"</formula>
    </cfRule>
    <cfRule type="expression" dxfId="53" priority="4">
      <formula>$C42="Modification"</formula>
    </cfRule>
    <cfRule type="expression" dxfId="52" priority="3">
      <formula>$C42="Modification MCC"</formula>
    </cfRule>
  </conditionalFormatting>
  <conditionalFormatting sqref="T18 A18:S41 A42:R42 A43:S300">
    <cfRule type="expression" dxfId="51" priority="25">
      <formula>$C18="Création"</formula>
    </cfRule>
    <cfRule type="expression" dxfId="50" priority="26">
      <formula>$C18="Fermeture"</formula>
    </cfRule>
  </conditionalFormatting>
  <conditionalFormatting sqref="T18">
    <cfRule type="expression" dxfId="49" priority="11">
      <formula>$P18="CT (Contrôle terminal)"</formula>
    </cfRule>
  </conditionalFormatting>
  <dataValidations count="6">
    <dataValidation type="list" allowBlank="1" showInputMessage="1" showErrorMessage="1" sqref="G19 H19:I300 G23:G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86B8-0A62-4ECB-8A16-919BB20B5CDD}">
  <dimension ref="A1:T55"/>
  <sheetViews>
    <sheetView topLeftCell="A6" zoomScale="130" zoomScaleNormal="130" workbookViewId="0">
      <selection activeCell="F52" sqref="F52"/>
    </sheetView>
  </sheetViews>
  <sheetFormatPr baseColWidth="10" defaultColWidth="11.33203125" defaultRowHeight="15" x14ac:dyDescent="0.2"/>
  <cols>
    <col min="1" max="1" width="32.83203125" customWidth="1"/>
    <col min="2" max="2" width="18.33203125" customWidth="1"/>
    <col min="7" max="7" width="15.5" customWidth="1"/>
    <col min="8" max="8" width="13.33203125" customWidth="1"/>
    <col min="9" max="9" width="13.5" customWidth="1"/>
    <col min="10" max="10" width="14.1640625" customWidth="1"/>
    <col min="11" max="11" width="18.33203125" customWidth="1"/>
    <col min="13" max="13" width="12.5" customWidth="1"/>
    <col min="14" max="14" width="15.33203125" customWidth="1"/>
    <col min="16" max="16" width="19.83203125" customWidth="1"/>
    <col min="17" max="17" width="16.1640625" customWidth="1"/>
    <col min="20" max="20" width="14.33203125" customWidth="1"/>
  </cols>
  <sheetData>
    <row r="1" spans="1:19" x14ac:dyDescent="0.2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 x14ac:dyDescent="0.2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 x14ac:dyDescent="0.2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 x14ac:dyDescent="0.2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 x14ac:dyDescent="0.2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 x14ac:dyDescent="0.2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9" x14ac:dyDescent="0.2">
      <c r="A7" s="138" t="s">
        <v>212</v>
      </c>
      <c r="B7" s="136" t="s">
        <v>52</v>
      </c>
      <c r="C7" s="116" t="s">
        <v>273</v>
      </c>
      <c r="D7" s="116"/>
      <c r="E7" s="141" t="s">
        <v>78</v>
      </c>
      <c r="F7" s="142"/>
      <c r="G7" s="116" t="s">
        <v>274</v>
      </c>
      <c r="H7" s="136">
        <v>0</v>
      </c>
      <c r="I7" s="136"/>
      <c r="J7" s="38"/>
      <c r="K7" s="21"/>
    </row>
    <row r="8" spans="1:19" ht="19" x14ac:dyDescent="0.2">
      <c r="A8" s="139"/>
      <c r="B8" s="136"/>
      <c r="C8" s="116"/>
      <c r="D8" s="116"/>
      <c r="E8" s="141"/>
      <c r="F8" s="142"/>
      <c r="G8" s="116"/>
      <c r="H8" s="136"/>
      <c r="I8" s="136"/>
      <c r="J8" s="38"/>
      <c r="K8" s="21"/>
    </row>
    <row r="9" spans="1:19" ht="19" x14ac:dyDescent="0.2">
      <c r="A9" s="139"/>
      <c r="B9" s="136"/>
      <c r="C9" s="116"/>
      <c r="D9" s="116"/>
      <c r="E9" s="141"/>
      <c r="F9" s="142"/>
      <c r="G9" s="116"/>
      <c r="H9" s="136"/>
      <c r="I9" s="136"/>
      <c r="J9" s="38"/>
      <c r="K9" s="21"/>
    </row>
    <row r="10" spans="1:19" ht="19" x14ac:dyDescent="0.2">
      <c r="A10" s="139"/>
      <c r="B10" s="136"/>
      <c r="C10" s="117" t="s">
        <v>215</v>
      </c>
      <c r="D10" s="117"/>
      <c r="E10" s="124" t="s">
        <v>78</v>
      </c>
      <c r="F10" s="125"/>
      <c r="G10" s="125"/>
      <c r="H10" s="125"/>
      <c r="I10" s="126"/>
      <c r="J10" s="39"/>
      <c r="K10" s="21"/>
    </row>
    <row r="11" spans="1:19" ht="19" x14ac:dyDescent="0.2">
      <c r="A11" s="140"/>
      <c r="B11" s="136"/>
      <c r="C11" s="117"/>
      <c r="D11" s="117"/>
      <c r="E11" s="127"/>
      <c r="F11" s="128"/>
      <c r="G11" s="128"/>
      <c r="H11" s="128"/>
      <c r="I11" s="129"/>
      <c r="J11" s="39"/>
      <c r="K11" s="21"/>
    </row>
    <row r="12" spans="1:19" x14ac:dyDescent="0.2">
      <c r="C12" s="16"/>
      <c r="I12" s="35"/>
      <c r="J12" s="35"/>
      <c r="M12" s="132" t="s">
        <v>275</v>
      </c>
      <c r="N12" s="133"/>
      <c r="O12" s="143"/>
      <c r="P12" s="132" t="s">
        <v>276</v>
      </c>
      <c r="Q12" s="133"/>
      <c r="R12" s="133"/>
      <c r="S12" s="143"/>
    </row>
    <row r="13" spans="1:19" x14ac:dyDescent="0.2">
      <c r="A13" s="145" t="s">
        <v>216</v>
      </c>
      <c r="B13" s="147" t="s">
        <v>217</v>
      </c>
      <c r="C13" s="147"/>
      <c r="D13" s="145" t="s">
        <v>277</v>
      </c>
      <c r="E13" s="147">
        <v>0</v>
      </c>
      <c r="F13" s="147"/>
      <c r="G13" s="147"/>
      <c r="I13" s="35"/>
      <c r="J13" s="35"/>
      <c r="M13" s="134"/>
      <c r="N13" s="135"/>
      <c r="O13" s="144"/>
      <c r="P13" s="134"/>
      <c r="Q13" s="135"/>
      <c r="R13" s="135"/>
      <c r="S13" s="144"/>
    </row>
    <row r="14" spans="1:19" x14ac:dyDescent="0.2">
      <c r="A14" s="146"/>
      <c r="B14" s="147"/>
      <c r="C14" s="147"/>
      <c r="D14" s="146"/>
      <c r="E14" s="147"/>
      <c r="F14" s="147"/>
      <c r="G14" s="147"/>
      <c r="I14" s="35"/>
      <c r="J14" s="35"/>
      <c r="M14" s="115" t="s">
        <v>278</v>
      </c>
      <c r="N14" s="132" t="s">
        <v>279</v>
      </c>
      <c r="O14" s="143"/>
      <c r="P14" s="137"/>
      <c r="Q14" s="150"/>
      <c r="R14" s="153"/>
      <c r="S14" s="145"/>
    </row>
    <row r="15" spans="1:19" x14ac:dyDescent="0.2">
      <c r="A15" s="145" t="s">
        <v>280</v>
      </c>
      <c r="B15" s="155" t="s">
        <v>185</v>
      </c>
      <c r="C15" s="156"/>
      <c r="D15" s="145" t="s">
        <v>281</v>
      </c>
      <c r="E15" s="147">
        <v>0</v>
      </c>
      <c r="F15" s="147"/>
      <c r="G15" s="147"/>
      <c r="I15" s="35"/>
      <c r="J15" s="35"/>
      <c r="M15" s="115"/>
      <c r="N15" s="148"/>
      <c r="O15" s="149"/>
      <c r="P15" s="137"/>
      <c r="Q15" s="151"/>
      <c r="R15" s="153"/>
      <c r="S15" s="154"/>
    </row>
    <row r="16" spans="1:19" x14ac:dyDescent="0.2">
      <c r="A16" s="146"/>
      <c r="B16" s="157"/>
      <c r="C16" s="158"/>
      <c r="D16" s="146"/>
      <c r="E16" s="147"/>
      <c r="F16" s="147"/>
      <c r="G16" s="147"/>
      <c r="I16" s="35"/>
      <c r="J16" s="35"/>
      <c r="M16" s="115"/>
      <c r="N16" s="148"/>
      <c r="O16" s="149"/>
      <c r="P16" s="137"/>
      <c r="Q16" s="151"/>
      <c r="R16" s="153"/>
      <c r="S16" s="154"/>
    </row>
    <row r="17" spans="1:20" x14ac:dyDescent="0.2">
      <c r="L17" s="17"/>
      <c r="M17" s="115"/>
      <c r="N17" s="134"/>
      <c r="O17" s="144"/>
      <c r="P17" s="137"/>
      <c r="Q17" s="152"/>
      <c r="R17" s="153"/>
      <c r="S17" s="146"/>
    </row>
    <row r="18" spans="1:20" ht="48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x14ac:dyDescent="0.2">
      <c r="A19" s="54" t="s">
        <v>228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230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232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x14ac:dyDescent="0.2">
      <c r="A22" s="54" t="s">
        <v>234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x14ac:dyDescent="0.2">
      <c r="A23" s="54" t="s">
        <v>235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x14ac:dyDescent="0.2">
      <c r="A24" s="54" t="s">
        <v>237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x14ac:dyDescent="0.2">
      <c r="A25" s="54" t="s">
        <v>239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x14ac:dyDescent="0.2">
      <c r="A26" s="54" t="s">
        <v>241</v>
      </c>
      <c r="B26" s="55" t="s">
        <v>23</v>
      </c>
      <c r="C26" s="56"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16" x14ac:dyDescent="0.2">
      <c r="A27" s="43" t="s">
        <v>242</v>
      </c>
      <c r="B27" s="43" t="s">
        <v>13</v>
      </c>
      <c r="C27" s="42">
        <v>0</v>
      </c>
      <c r="D27" s="7"/>
      <c r="E27" s="7" t="s">
        <v>298</v>
      </c>
      <c r="F27" s="7" t="s">
        <v>298</v>
      </c>
      <c r="G27" s="7" t="s">
        <v>298</v>
      </c>
      <c r="H27" s="7" t="s">
        <v>298</v>
      </c>
      <c r="I27" s="40" t="s">
        <v>298</v>
      </c>
      <c r="J27" s="40">
        <v>7</v>
      </c>
      <c r="K27" s="76" t="s">
        <v>20</v>
      </c>
      <c r="L27" s="40"/>
      <c r="M27" s="73">
        <v>1</v>
      </c>
      <c r="N27" s="91" t="s">
        <v>37</v>
      </c>
      <c r="O27" s="73"/>
      <c r="P27" s="73" t="s">
        <v>20</v>
      </c>
      <c r="Q27" s="91" t="s">
        <v>37</v>
      </c>
      <c r="R27" s="40"/>
      <c r="S27" s="40"/>
      <c r="T27" s="45"/>
    </row>
    <row r="28" spans="1:20" ht="16" x14ac:dyDescent="0.2">
      <c r="A28" s="83" t="s">
        <v>244</v>
      </c>
      <c r="B28" s="83" t="s">
        <v>23</v>
      </c>
      <c r="C28" s="84"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0" t="s">
        <v>298</v>
      </c>
      <c r="J28" s="80"/>
      <c r="K28" s="78" t="s">
        <v>20</v>
      </c>
      <c r="L28" s="40"/>
      <c r="M28" s="78">
        <v>1</v>
      </c>
      <c r="N28" s="81" t="s">
        <v>37</v>
      </c>
      <c r="O28" s="40"/>
      <c r="P28" s="78" t="s">
        <v>20</v>
      </c>
      <c r="Q28" s="81" t="s">
        <v>21</v>
      </c>
      <c r="R28" s="40"/>
      <c r="S28" s="77"/>
      <c r="T28" s="45"/>
    </row>
    <row r="29" spans="1:20" ht="16" x14ac:dyDescent="0.2">
      <c r="A29" s="83" t="s">
        <v>247</v>
      </c>
      <c r="B29" s="83" t="s">
        <v>23</v>
      </c>
      <c r="C29" s="84">
        <v>0</v>
      </c>
      <c r="D29" s="85">
        <v>1</v>
      </c>
      <c r="E29" s="85" t="s">
        <v>298</v>
      </c>
      <c r="F29" s="85" t="s">
        <v>298</v>
      </c>
      <c r="G29" s="80" t="s">
        <v>298</v>
      </c>
      <c r="H29" s="80" t="s">
        <v>298</v>
      </c>
      <c r="I29" s="80" t="s">
        <v>298</v>
      </c>
      <c r="J29" s="80"/>
      <c r="K29" s="78" t="s">
        <v>20</v>
      </c>
      <c r="L29" s="40"/>
      <c r="M29" s="78">
        <v>1</v>
      </c>
      <c r="N29" s="81" t="s">
        <v>37</v>
      </c>
      <c r="O29" s="40"/>
      <c r="P29" s="78" t="s">
        <v>20</v>
      </c>
      <c r="Q29" s="81" t="s">
        <v>21</v>
      </c>
      <c r="R29" s="40"/>
      <c r="S29" s="77"/>
      <c r="T29" s="45"/>
    </row>
    <row r="30" spans="1:20" ht="16" x14ac:dyDescent="0.2">
      <c r="A30" s="43" t="s">
        <v>248</v>
      </c>
      <c r="B30" s="43" t="s">
        <v>13</v>
      </c>
      <c r="C30" s="42">
        <v>0</v>
      </c>
      <c r="D30" s="7"/>
      <c r="E30" s="7" t="s">
        <v>298</v>
      </c>
      <c r="F30" s="7" t="s">
        <v>298</v>
      </c>
      <c r="G30" s="7" t="s">
        <v>298</v>
      </c>
      <c r="H30" s="7" t="s">
        <v>298</v>
      </c>
      <c r="I30" s="40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16" x14ac:dyDescent="0.2">
      <c r="A31" s="43" t="s">
        <v>250</v>
      </c>
      <c r="B31" s="43" t="s">
        <v>23</v>
      </c>
      <c r="C31" s="42">
        <v>0</v>
      </c>
      <c r="D31" s="7">
        <v>1</v>
      </c>
      <c r="E31" s="7" t="s">
        <v>298</v>
      </c>
      <c r="F31" s="7" t="s">
        <v>298</v>
      </c>
      <c r="G31" s="7" t="s">
        <v>298</v>
      </c>
      <c r="H31" s="7" t="s">
        <v>298</v>
      </c>
      <c r="I31" s="40" t="s">
        <v>298</v>
      </c>
      <c r="J31" s="40"/>
      <c r="K31" s="40" t="s">
        <v>20</v>
      </c>
      <c r="L31" s="40"/>
      <c r="M31" s="40">
        <v>1</v>
      </c>
      <c r="N31" s="40" t="s">
        <v>306</v>
      </c>
      <c r="O31" s="40" t="s">
        <v>307</v>
      </c>
      <c r="P31" s="40" t="s">
        <v>20</v>
      </c>
      <c r="Q31" s="40" t="s">
        <v>306</v>
      </c>
      <c r="R31" s="40" t="s">
        <v>307</v>
      </c>
      <c r="S31" s="6" t="s">
        <v>301</v>
      </c>
      <c r="T31" s="62"/>
    </row>
    <row r="32" spans="1:20" ht="16" x14ac:dyDescent="0.2">
      <c r="A32" s="43" t="s">
        <v>252</v>
      </c>
      <c r="B32" s="43" t="s">
        <v>23</v>
      </c>
      <c r="C32" s="42">
        <v>0</v>
      </c>
      <c r="D32" s="7">
        <v>1</v>
      </c>
      <c r="E32" s="7" t="s">
        <v>298</v>
      </c>
      <c r="F32" s="7" t="s">
        <v>298</v>
      </c>
      <c r="G32" s="7" t="s">
        <v>298</v>
      </c>
      <c r="H32" s="7" t="s">
        <v>298</v>
      </c>
      <c r="I32" s="40" t="s">
        <v>298</v>
      </c>
      <c r="J32" s="40"/>
      <c r="K32" s="40" t="s">
        <v>20</v>
      </c>
      <c r="L32" s="40"/>
      <c r="M32" s="40">
        <v>1</v>
      </c>
      <c r="N32" t="s">
        <v>37</v>
      </c>
      <c r="O32" s="40"/>
      <c r="P32" s="40" t="s">
        <v>20</v>
      </c>
      <c r="Q32" t="s">
        <v>37</v>
      </c>
      <c r="R32" s="40"/>
      <c r="S32" s="6" t="s">
        <v>302</v>
      </c>
      <c r="T32" s="45"/>
    </row>
    <row r="33" spans="1:20" ht="16" x14ac:dyDescent="0.2">
      <c r="A33" s="43" t="s">
        <v>253</v>
      </c>
      <c r="B33" s="43" t="s">
        <v>13</v>
      </c>
      <c r="C33" s="42">
        <v>0</v>
      </c>
      <c r="D33" s="7"/>
      <c r="E33" s="7" t="s">
        <v>298</v>
      </c>
      <c r="F33" s="7" t="s">
        <v>298</v>
      </c>
      <c r="G33" s="7" t="s">
        <v>298</v>
      </c>
      <c r="H33" s="7" t="s">
        <v>298</v>
      </c>
      <c r="I33" s="40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16" x14ac:dyDescent="0.2">
      <c r="A34" s="89" t="s">
        <v>255</v>
      </c>
      <c r="B34" s="83" t="s">
        <v>23</v>
      </c>
      <c r="C34" s="84">
        <v>0</v>
      </c>
      <c r="D34" s="85">
        <v>1</v>
      </c>
      <c r="E34" s="85" t="s">
        <v>298</v>
      </c>
      <c r="F34" s="85" t="s">
        <v>298</v>
      </c>
      <c r="G34" s="85" t="s">
        <v>298</v>
      </c>
      <c r="H34" s="85" t="s">
        <v>298</v>
      </c>
      <c r="I34" s="80" t="s">
        <v>298</v>
      </c>
      <c r="J34" s="80"/>
      <c r="K34" s="80" t="s">
        <v>20</v>
      </c>
      <c r="L34" s="80"/>
      <c r="M34" s="80">
        <v>1</v>
      </c>
      <c r="N34" s="95" t="s">
        <v>37</v>
      </c>
      <c r="O34" s="80"/>
      <c r="P34" s="80" t="s">
        <v>20</v>
      </c>
      <c r="Q34" s="81" t="s">
        <v>21</v>
      </c>
      <c r="R34" s="40"/>
      <c r="S34" s="40"/>
      <c r="T34" s="45"/>
    </row>
    <row r="35" spans="1:20" ht="16" x14ac:dyDescent="0.2">
      <c r="A35" s="89" t="s">
        <v>257</v>
      </c>
      <c r="B35" s="93" t="s">
        <v>23</v>
      </c>
      <c r="C35" s="94">
        <v>0</v>
      </c>
      <c r="D35" s="14">
        <v>1</v>
      </c>
      <c r="E35" s="14" t="s">
        <v>298</v>
      </c>
      <c r="F35" s="14" t="s">
        <v>298</v>
      </c>
      <c r="G35" s="14" t="s">
        <v>298</v>
      </c>
      <c r="H35" s="14" t="s">
        <v>298</v>
      </c>
      <c r="I35" s="77" t="s">
        <v>298</v>
      </c>
      <c r="J35" s="77"/>
      <c r="K35" s="77" t="s">
        <v>20</v>
      </c>
      <c r="L35" s="77"/>
      <c r="M35" s="77">
        <v>1</v>
      </c>
      <c r="N35" s="77" t="s">
        <v>306</v>
      </c>
      <c r="O35" s="77" t="s">
        <v>307</v>
      </c>
      <c r="P35" s="77" t="s">
        <v>20</v>
      </c>
      <c r="Q35" s="77" t="s">
        <v>306</v>
      </c>
      <c r="R35" s="77" t="s">
        <v>307</v>
      </c>
      <c r="S35" s="40"/>
      <c r="T35" s="45"/>
    </row>
    <row r="36" spans="1:20" ht="16" x14ac:dyDescent="0.2">
      <c r="A36" s="83" t="s">
        <v>258</v>
      </c>
      <c r="B36" s="83" t="s">
        <v>13</v>
      </c>
      <c r="C36" s="84">
        <v>0</v>
      </c>
      <c r="D36" s="85"/>
      <c r="E36" s="85" t="s">
        <v>298</v>
      </c>
      <c r="F36" s="85" t="s">
        <v>298</v>
      </c>
      <c r="G36" s="80" t="s">
        <v>298</v>
      </c>
      <c r="H36" s="80" t="s">
        <v>298</v>
      </c>
      <c r="I36" s="80" t="s">
        <v>298</v>
      </c>
      <c r="J36" s="80"/>
      <c r="K36" s="76" t="s">
        <v>20</v>
      </c>
      <c r="L36" s="76"/>
      <c r="M36" s="76">
        <v>1</v>
      </c>
      <c r="N36" s="82" t="s">
        <v>37</v>
      </c>
      <c r="O36" s="76"/>
      <c r="P36" s="76" t="s">
        <v>20</v>
      </c>
      <c r="Q36" s="82" t="s">
        <v>37</v>
      </c>
      <c r="R36" s="40"/>
      <c r="S36" s="70" t="s">
        <v>302</v>
      </c>
      <c r="T36" s="45"/>
    </row>
    <row r="37" spans="1:20" ht="16" x14ac:dyDescent="0.2">
      <c r="A37" s="74" t="s">
        <v>260</v>
      </c>
      <c r="B37" s="74" t="s">
        <v>23</v>
      </c>
      <c r="C37" s="75">
        <v>0</v>
      </c>
      <c r="D37" s="71"/>
      <c r="E37" s="71" t="s">
        <v>303</v>
      </c>
      <c r="F37" s="71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0" t="s">
        <v>302</v>
      </c>
      <c r="T37" s="45"/>
    </row>
    <row r="38" spans="1:20" ht="16" x14ac:dyDescent="0.2">
      <c r="A38" s="83" t="s">
        <v>263</v>
      </c>
      <c r="B38" s="83" t="s">
        <v>23</v>
      </c>
      <c r="C38" s="84">
        <v>0</v>
      </c>
      <c r="D38" s="86">
        <v>1</v>
      </c>
      <c r="E38" s="86" t="s">
        <v>298</v>
      </c>
      <c r="F38" s="78" t="s">
        <v>298</v>
      </c>
      <c r="G38" s="78" t="s">
        <v>298</v>
      </c>
      <c r="H38" s="78" t="s">
        <v>298</v>
      </c>
      <c r="I38" s="78" t="s">
        <v>298</v>
      </c>
      <c r="J38" s="80"/>
      <c r="K38" s="78" t="s">
        <v>20</v>
      </c>
      <c r="L38" s="80"/>
      <c r="M38" s="80">
        <v>1</v>
      </c>
      <c r="N38" s="81" t="s">
        <v>37</v>
      </c>
      <c r="O38" s="80"/>
      <c r="P38" s="78" t="s">
        <v>20</v>
      </c>
      <c r="Q38" s="81" t="s">
        <v>37</v>
      </c>
      <c r="R38" s="80"/>
      <c r="S38" s="79" t="s">
        <v>302</v>
      </c>
      <c r="T38" s="45"/>
    </row>
    <row r="39" spans="1:20" ht="16" x14ac:dyDescent="0.2">
      <c r="A39" s="83" t="s">
        <v>265</v>
      </c>
      <c r="B39" s="83" t="s">
        <v>23</v>
      </c>
      <c r="C39" s="84" t="s">
        <v>15</v>
      </c>
      <c r="D39" s="86">
        <v>1</v>
      </c>
      <c r="E39" s="86" t="s">
        <v>298</v>
      </c>
      <c r="F39" s="78" t="s">
        <v>298</v>
      </c>
      <c r="G39" s="78" t="s">
        <v>298</v>
      </c>
      <c r="H39" s="78" t="s">
        <v>298</v>
      </c>
      <c r="I39" s="78" t="s">
        <v>298</v>
      </c>
      <c r="J39" s="80"/>
      <c r="K39" s="78" t="s">
        <v>20</v>
      </c>
      <c r="L39" s="80"/>
      <c r="M39" s="80">
        <v>1</v>
      </c>
      <c r="N39" s="81" t="s">
        <v>37</v>
      </c>
      <c r="O39" s="80"/>
      <c r="P39" s="78" t="s">
        <v>20</v>
      </c>
      <c r="Q39" s="81" t="s">
        <v>37</v>
      </c>
      <c r="R39" s="80"/>
      <c r="S39" s="79" t="s">
        <v>302</v>
      </c>
      <c r="T39" s="45"/>
    </row>
    <row r="40" spans="1:20" x14ac:dyDescent="0.2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x14ac:dyDescent="0.2">
      <c r="A41" s="43" t="s">
        <v>266</v>
      </c>
      <c r="B41" s="43" t="s">
        <v>38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x14ac:dyDescent="0.2">
      <c r="A42" s="43" t="s">
        <v>267</v>
      </c>
      <c r="B42" s="43" t="s">
        <v>23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6" t="s">
        <v>304</v>
      </c>
      <c r="T42" s="45"/>
    </row>
    <row r="43" spans="1:20" x14ac:dyDescent="0.2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x14ac:dyDescent="0.2">
      <c r="A44" s="43" t="s">
        <v>269</v>
      </c>
      <c r="B44" s="43" t="s">
        <v>38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x14ac:dyDescent="0.2">
      <c r="A45" s="64" t="s">
        <v>270</v>
      </c>
      <c r="B45" s="43" t="s">
        <v>23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6" t="s">
        <v>305</v>
      </c>
      <c r="T45" s="45"/>
    </row>
    <row r="46" spans="1:20" x14ac:dyDescent="0.2">
      <c r="A46" s="64" t="s">
        <v>272</v>
      </c>
      <c r="B46" s="43" t="s">
        <v>23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6" t="s">
        <v>305</v>
      </c>
      <c r="T46" s="45"/>
    </row>
    <row r="47" spans="1:20" x14ac:dyDescent="0.2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x14ac:dyDescent="0.2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x14ac:dyDescent="0.2">
      <c r="A49" s="43">
        <v>0</v>
      </c>
      <c r="B49" s="43">
        <v>0</v>
      </c>
      <c r="C49" s="42"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x14ac:dyDescent="0.2">
      <c r="A50" s="43">
        <v>0</v>
      </c>
      <c r="B50" s="43">
        <v>0</v>
      </c>
      <c r="C50" s="42"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x14ac:dyDescent="0.2">
      <c r="A51" s="43">
        <v>0</v>
      </c>
      <c r="B51" s="43">
        <v>0</v>
      </c>
      <c r="C51" s="42"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x14ac:dyDescent="0.2">
      <c r="A52" s="43">
        <v>0</v>
      </c>
      <c r="B52" s="43">
        <v>0</v>
      </c>
      <c r="C52" s="42"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x14ac:dyDescent="0.2">
      <c r="A53" s="43">
        <v>0</v>
      </c>
      <c r="B53" s="43">
        <v>0</v>
      </c>
      <c r="C53" s="42"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x14ac:dyDescent="0.2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x14ac:dyDescent="0.2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zoomScale="94" zoomScaleNormal="94" workbookViewId="0">
      <pane ySplit="18" topLeftCell="A39" activePane="bottomLeft" state="frozen"/>
      <selection pane="bottomLeft" activeCell="B28" sqref="B28"/>
    </sheetView>
  </sheetViews>
  <sheetFormatPr baseColWidth="10" defaultColWidth="11.33203125" defaultRowHeight="15" x14ac:dyDescent="0.2"/>
  <cols>
    <col min="1" max="1" width="18.33203125" style="16" customWidth="1"/>
    <col min="2" max="2" width="53.33203125" style="16" customWidth="1"/>
    <col min="3" max="3" width="18" style="16" customWidth="1"/>
    <col min="4" max="4" width="15.6640625" style="16" customWidth="1"/>
    <col min="5" max="5" width="27.33203125" style="16" customWidth="1"/>
    <col min="6" max="6" width="24.6640625" style="16" customWidth="1"/>
    <col min="7" max="7" width="29.1640625" style="16" customWidth="1"/>
    <col min="8" max="8" width="46" style="16" customWidth="1"/>
    <col min="9" max="9" width="17" style="16" customWidth="1"/>
    <col min="10" max="10" width="14.33203125" style="16" customWidth="1"/>
    <col min="11" max="11" width="14.6640625" style="16" customWidth="1"/>
    <col min="12" max="13" width="21.6640625" style="16" customWidth="1"/>
    <col min="14" max="14" width="47.6640625" style="16" customWidth="1"/>
    <col min="15" max="15" width="54.1640625" style="16" customWidth="1"/>
  </cols>
  <sheetData>
    <row r="1" spans="1:10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0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2">
      <c r="A3" s="137"/>
      <c r="B3" s="137"/>
      <c r="C3" s="137"/>
      <c r="D3" s="137"/>
      <c r="E3" s="137"/>
      <c r="F3" s="137"/>
      <c r="G3" s="137"/>
      <c r="H3" s="137"/>
      <c r="I3" s="137"/>
      <c r="J3" s="137"/>
    </row>
    <row r="4" spans="1:10" x14ac:dyDescent="0.2">
      <c r="A4" s="137"/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2">
      <c r="A5" s="137"/>
      <c r="B5" s="137"/>
      <c r="C5" s="137"/>
      <c r="D5" s="137"/>
      <c r="E5" s="137"/>
      <c r="F5" s="137"/>
      <c r="G5" s="137"/>
      <c r="H5" s="137"/>
      <c r="I5" s="137"/>
      <c r="J5" s="137"/>
    </row>
    <row r="6" spans="1:10" x14ac:dyDescent="0.2">
      <c r="A6" s="137"/>
      <c r="B6" s="137"/>
      <c r="C6" s="137"/>
      <c r="D6" s="137"/>
      <c r="E6" s="137"/>
      <c r="F6" s="137"/>
      <c r="G6" s="137"/>
      <c r="H6" s="137"/>
      <c r="I6" s="137"/>
      <c r="J6" s="137"/>
    </row>
    <row r="7" spans="1:10" ht="18" customHeight="1" x14ac:dyDescent="0.2">
      <c r="A7" s="116" t="s">
        <v>212</v>
      </c>
      <c r="B7" s="119" t="str">
        <f>'Fiche Générale'!B3</f>
        <v>Portail_SHS</v>
      </c>
      <c r="C7" s="116" t="s">
        <v>213</v>
      </c>
      <c r="D7" s="116"/>
      <c r="E7" s="118" t="str">
        <f>'Fiche Générale'!B4</f>
        <v>Sociologie</v>
      </c>
      <c r="F7" s="119"/>
      <c r="G7" s="116" t="s">
        <v>214</v>
      </c>
      <c r="H7" s="159">
        <f>'Fiche Générale'!B5</f>
        <v>0</v>
      </c>
      <c r="I7" s="159"/>
      <c r="J7" s="159"/>
    </row>
    <row r="8" spans="1:10" ht="18" customHeight="1" x14ac:dyDescent="0.2">
      <c r="A8" s="116"/>
      <c r="B8" s="121"/>
      <c r="C8" s="116"/>
      <c r="D8" s="116"/>
      <c r="E8" s="120"/>
      <c r="F8" s="121"/>
      <c r="G8" s="116"/>
      <c r="H8" s="159"/>
      <c r="I8" s="159"/>
      <c r="J8" s="159"/>
    </row>
    <row r="9" spans="1:10" ht="18" customHeight="1" x14ac:dyDescent="0.2">
      <c r="A9" s="116"/>
      <c r="B9" s="121"/>
      <c r="C9" s="116"/>
      <c r="D9" s="116"/>
      <c r="E9" s="122"/>
      <c r="F9" s="123"/>
      <c r="G9" s="116"/>
      <c r="H9" s="159"/>
      <c r="I9" s="159"/>
      <c r="J9" s="159"/>
    </row>
    <row r="10" spans="1:10" ht="18" customHeight="1" x14ac:dyDescent="0.2">
      <c r="A10" s="116"/>
      <c r="B10" s="121"/>
      <c r="C10" s="117" t="s">
        <v>215</v>
      </c>
      <c r="D10" s="117"/>
      <c r="E10" s="124" t="str">
        <f>'Fiche Générale'!B9</f>
        <v>Sociologie</v>
      </c>
      <c r="F10" s="125"/>
      <c r="G10" s="125"/>
      <c r="H10" s="125"/>
      <c r="I10" s="125"/>
      <c r="J10" s="126"/>
    </row>
    <row r="11" spans="1:10" ht="18" customHeight="1" x14ac:dyDescent="0.2">
      <c r="A11" s="116"/>
      <c r="B11" s="123"/>
      <c r="C11" s="117"/>
      <c r="D11" s="117"/>
      <c r="E11" s="127"/>
      <c r="F11" s="128"/>
      <c r="G11" s="128"/>
      <c r="H11" s="128"/>
      <c r="I11" s="128"/>
      <c r="J11" s="129"/>
    </row>
    <row r="13" spans="1:10" x14ac:dyDescent="0.2">
      <c r="A13" s="115" t="s">
        <v>216</v>
      </c>
      <c r="B13" s="156" t="str">
        <f>'S5 Maquette'!B13:B14</f>
        <v>3 ème Année de Licence</v>
      </c>
      <c r="C13" s="115" t="s">
        <v>218</v>
      </c>
      <c r="D13" s="115"/>
      <c r="E13" s="147">
        <f>'S5 Maquette'!E13:F14</f>
        <v>0</v>
      </c>
      <c r="F13" s="147"/>
      <c r="G13" s="115" t="s">
        <v>199</v>
      </c>
      <c r="H13" s="97">
        <f>Calcul!D7</f>
        <v>258</v>
      </c>
      <c r="I13" s="97"/>
    </row>
    <row r="14" spans="1:10" x14ac:dyDescent="0.2">
      <c r="A14" s="115"/>
      <c r="B14" s="158"/>
      <c r="C14" s="115"/>
      <c r="D14" s="115"/>
      <c r="E14" s="147"/>
      <c r="F14" s="147"/>
      <c r="G14" s="115"/>
      <c r="H14" s="97"/>
      <c r="I14" s="97"/>
    </row>
    <row r="15" spans="1:10" x14ac:dyDescent="0.2">
      <c r="A15" s="115" t="s">
        <v>219</v>
      </c>
      <c r="B15" s="130" t="s">
        <v>186</v>
      </c>
      <c r="C15" s="132" t="s">
        <v>220</v>
      </c>
      <c r="D15" s="133"/>
      <c r="E15" s="115"/>
      <c r="F15" s="115"/>
      <c r="G15" s="115" t="s">
        <v>200</v>
      </c>
      <c r="H15" s="97">
        <f ca="1">Calcul!D20</f>
        <v>198</v>
      </c>
      <c r="I15" s="97"/>
    </row>
    <row r="16" spans="1:10" x14ac:dyDescent="0.2">
      <c r="A16" s="115"/>
      <c r="B16" s="131"/>
      <c r="C16" s="134"/>
      <c r="D16" s="135"/>
      <c r="E16" s="115"/>
      <c r="F16" s="115"/>
      <c r="G16" s="115"/>
      <c r="H16" s="97"/>
      <c r="I16" s="97"/>
    </row>
    <row r="17" spans="1:15" x14ac:dyDescent="0.2">
      <c r="I17" s="17"/>
      <c r="J17" s="17"/>
      <c r="K17" s="17"/>
      <c r="L17" s="17"/>
      <c r="M17" s="17"/>
      <c r="N17" s="17"/>
    </row>
    <row r="18" spans="1:15" ht="49.5" customHeight="1" x14ac:dyDescent="0.2">
      <c r="A18" s="3" t="s">
        <v>221</v>
      </c>
      <c r="B18" s="3" t="s">
        <v>222</v>
      </c>
      <c r="C18" s="3" t="s">
        <v>3</v>
      </c>
      <c r="D18" s="3" t="s">
        <v>223</v>
      </c>
      <c r="E18" s="3" t="s">
        <v>6</v>
      </c>
      <c r="F18" s="3" t="s">
        <v>5</v>
      </c>
      <c r="G18" s="3" t="s">
        <v>224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225</v>
      </c>
      <c r="M18" s="3" t="s">
        <v>4</v>
      </c>
      <c r="N18" s="3" t="s">
        <v>226</v>
      </c>
      <c r="O18" s="4" t="s">
        <v>227</v>
      </c>
    </row>
    <row r="19" spans="1:15" ht="43.5" customHeight="1" x14ac:dyDescent="0.2">
      <c r="A19" s="53">
        <v>0</v>
      </c>
      <c r="B19" s="51" t="s">
        <v>308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5" customHeight="1" x14ac:dyDescent="0.2">
      <c r="A20" s="53" t="s">
        <v>229</v>
      </c>
      <c r="B20" s="51" t="s">
        <v>230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5" customHeight="1" x14ac:dyDescent="0.2">
      <c r="A21" s="53" t="s">
        <v>231</v>
      </c>
      <c r="B21" s="51" t="s">
        <v>232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5" customHeight="1" x14ac:dyDescent="0.2">
      <c r="A22" s="53" t="s">
        <v>233</v>
      </c>
      <c r="B22" s="52" t="s">
        <v>309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5" customHeight="1" x14ac:dyDescent="0.2">
      <c r="A23" s="53"/>
      <c r="B23" s="52" t="s">
        <v>235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5" customHeight="1" x14ac:dyDescent="0.2">
      <c r="A24" s="53" t="s">
        <v>236</v>
      </c>
      <c r="B24" s="52" t="s">
        <v>310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5" customHeight="1" x14ac:dyDescent="0.2">
      <c r="A25" s="53" t="s">
        <v>238</v>
      </c>
      <c r="B25" s="52" t="s">
        <v>311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5" customHeight="1" x14ac:dyDescent="0.2">
      <c r="A26" s="53" t="s">
        <v>240</v>
      </c>
      <c r="B26" s="52" t="s">
        <v>312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5" customHeight="1" x14ac:dyDescent="0.2">
      <c r="A27" s="65">
        <v>1</v>
      </c>
      <c r="B27" s="66" t="s">
        <v>313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5" customHeight="1" x14ac:dyDescent="0.2">
      <c r="A28" s="24" t="s">
        <v>243</v>
      </c>
      <c r="B28" s="6" t="s">
        <v>314</v>
      </c>
      <c r="C28" s="7" t="s">
        <v>23</v>
      </c>
      <c r="D28" s="7">
        <v>4</v>
      </c>
      <c r="E28" s="5"/>
      <c r="F28" s="5"/>
      <c r="G28" s="5"/>
      <c r="H28" s="7" t="s">
        <v>144</v>
      </c>
      <c r="I28" s="14">
        <v>24</v>
      </c>
      <c r="J28" s="7"/>
      <c r="K28" s="7"/>
      <c r="L28" s="7"/>
      <c r="M28" s="7" t="s">
        <v>14</v>
      </c>
      <c r="N28" s="5"/>
      <c r="O28" s="5" t="s">
        <v>245</v>
      </c>
    </row>
    <row r="29" spans="1:15" ht="43.5" customHeight="1" x14ac:dyDescent="0.2">
      <c r="A29" s="24" t="s">
        <v>246</v>
      </c>
      <c r="B29" s="6" t="s">
        <v>315</v>
      </c>
      <c r="C29" s="7" t="s">
        <v>23</v>
      </c>
      <c r="D29" s="7">
        <v>2</v>
      </c>
      <c r="E29" s="5"/>
      <c r="F29" s="5"/>
      <c r="G29" s="5"/>
      <c r="H29" s="7" t="s">
        <v>144</v>
      </c>
      <c r="I29" s="7"/>
      <c r="J29" s="7">
        <v>18</v>
      </c>
      <c r="K29" s="7"/>
      <c r="L29" s="7"/>
      <c r="M29" s="7" t="s">
        <v>14</v>
      </c>
      <c r="N29" s="5"/>
      <c r="O29" s="5" t="s">
        <v>245</v>
      </c>
    </row>
    <row r="30" spans="1:15" ht="43.5" customHeight="1" x14ac:dyDescent="0.2">
      <c r="A30" s="67">
        <v>2</v>
      </c>
      <c r="B30" s="66" t="s">
        <v>316</v>
      </c>
      <c r="C30" s="7" t="s">
        <v>13</v>
      </c>
      <c r="D30" s="7">
        <v>6</v>
      </c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5" customHeight="1" x14ac:dyDescent="0.2">
      <c r="A31" s="24" t="s">
        <v>249</v>
      </c>
      <c r="B31" s="6" t="s">
        <v>317</v>
      </c>
      <c r="C31" s="7" t="s">
        <v>23</v>
      </c>
      <c r="D31" s="7">
        <v>3</v>
      </c>
      <c r="E31" s="5"/>
      <c r="F31" s="5"/>
      <c r="G31" s="5"/>
      <c r="H31" s="7" t="s">
        <v>144</v>
      </c>
      <c r="I31" s="7"/>
      <c r="J31" s="7">
        <v>24</v>
      </c>
      <c r="K31" s="7"/>
      <c r="L31" s="7"/>
      <c r="M31" s="7" t="s">
        <v>14</v>
      </c>
      <c r="N31" s="5"/>
      <c r="O31" s="5" t="s">
        <v>245</v>
      </c>
    </row>
    <row r="32" spans="1:15" ht="43.5" customHeight="1" x14ac:dyDescent="0.2">
      <c r="A32" s="24" t="s">
        <v>251</v>
      </c>
      <c r="B32" s="6" t="s">
        <v>318</v>
      </c>
      <c r="C32" s="7" t="s">
        <v>23</v>
      </c>
      <c r="D32" s="7">
        <v>3</v>
      </c>
      <c r="E32" s="5"/>
      <c r="F32" s="5"/>
      <c r="G32" s="5"/>
      <c r="H32" s="7" t="s">
        <v>144</v>
      </c>
      <c r="I32" s="7"/>
      <c r="J32" s="7">
        <v>24</v>
      </c>
      <c r="K32" s="7"/>
      <c r="L32" s="7"/>
      <c r="M32" s="7" t="s">
        <v>14</v>
      </c>
      <c r="N32" s="5"/>
      <c r="O32" s="5" t="s">
        <v>245</v>
      </c>
    </row>
    <row r="33" spans="1:15" ht="43.5" customHeight="1" x14ac:dyDescent="0.2">
      <c r="A33" s="67">
        <v>3</v>
      </c>
      <c r="B33" s="66" t="s">
        <v>319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5" customHeight="1" x14ac:dyDescent="0.2">
      <c r="A34" s="24" t="s">
        <v>254</v>
      </c>
      <c r="B34" s="6" t="s">
        <v>320</v>
      </c>
      <c r="C34" s="7" t="s">
        <v>23</v>
      </c>
      <c r="D34" s="7">
        <v>3</v>
      </c>
      <c r="E34" s="5"/>
      <c r="F34" s="5"/>
      <c r="G34" s="5"/>
      <c r="H34" s="7" t="s">
        <v>144</v>
      </c>
      <c r="I34" s="7">
        <v>24</v>
      </c>
      <c r="J34" s="7"/>
      <c r="K34" s="7"/>
      <c r="L34" s="7"/>
      <c r="M34" s="7" t="s">
        <v>14</v>
      </c>
      <c r="N34" s="5"/>
      <c r="O34" s="5" t="s">
        <v>245</v>
      </c>
    </row>
    <row r="35" spans="1:15" ht="43.5" customHeight="1" x14ac:dyDescent="0.2">
      <c r="A35" s="24" t="s">
        <v>256</v>
      </c>
      <c r="B35" s="6" t="s">
        <v>321</v>
      </c>
      <c r="C35" s="7" t="s">
        <v>23</v>
      </c>
      <c r="D35" s="7">
        <v>3</v>
      </c>
      <c r="E35" s="5"/>
      <c r="F35" s="5"/>
      <c r="G35" s="5"/>
      <c r="H35" s="7" t="s">
        <v>144</v>
      </c>
      <c r="I35" s="7">
        <v>24</v>
      </c>
      <c r="J35" s="7"/>
      <c r="K35" s="7"/>
      <c r="L35" s="7"/>
      <c r="M35" s="7" t="s">
        <v>14</v>
      </c>
      <c r="N35" s="5"/>
      <c r="O35" s="5" t="s">
        <v>245</v>
      </c>
    </row>
    <row r="36" spans="1:15" ht="43.5" customHeight="1" x14ac:dyDescent="0.2">
      <c r="A36" s="67">
        <v>4</v>
      </c>
      <c r="B36" s="66" t="s">
        <v>322</v>
      </c>
      <c r="C36" s="7" t="s">
        <v>13</v>
      </c>
      <c r="D36" s="7">
        <v>6</v>
      </c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5" customHeight="1" x14ac:dyDescent="0.2">
      <c r="A37" s="24" t="s">
        <v>259</v>
      </c>
      <c r="B37" s="6" t="s">
        <v>323</v>
      </c>
      <c r="C37" s="7" t="s">
        <v>23</v>
      </c>
      <c r="D37" s="7">
        <v>3</v>
      </c>
      <c r="E37" s="5"/>
      <c r="F37" s="5"/>
      <c r="G37" s="5"/>
      <c r="H37" s="7"/>
      <c r="I37" s="7"/>
      <c r="J37" s="7">
        <v>12</v>
      </c>
      <c r="K37" s="7"/>
      <c r="L37" s="7"/>
      <c r="M37" s="7" t="s">
        <v>14</v>
      </c>
      <c r="N37" s="5"/>
      <c r="O37" s="5" t="s">
        <v>261</v>
      </c>
    </row>
    <row r="38" spans="1:15" ht="43.5" customHeight="1" x14ac:dyDescent="0.2">
      <c r="A38" s="24" t="s">
        <v>262</v>
      </c>
      <c r="B38" s="6" t="s">
        <v>265</v>
      </c>
      <c r="C38" s="7" t="s">
        <v>23</v>
      </c>
      <c r="D38" s="7">
        <v>3</v>
      </c>
      <c r="E38" s="5"/>
      <c r="F38" s="5" t="s">
        <v>15</v>
      </c>
      <c r="G38" s="5"/>
      <c r="H38" s="7" t="s">
        <v>144</v>
      </c>
      <c r="I38" s="7"/>
      <c r="J38" s="7">
        <v>12</v>
      </c>
      <c r="K38" s="7"/>
      <c r="L38" s="7"/>
      <c r="M38" s="7" t="s">
        <v>14</v>
      </c>
      <c r="N38" s="5"/>
      <c r="O38" s="5" t="s">
        <v>261</v>
      </c>
    </row>
    <row r="39" spans="1:15" ht="43.5" customHeight="1" x14ac:dyDescent="0.2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5" customHeight="1" x14ac:dyDescent="0.2">
      <c r="A40" s="24"/>
      <c r="B40" s="6" t="s">
        <v>324</v>
      </c>
      <c r="C40" s="7" t="s">
        <v>38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5" customHeight="1" x14ac:dyDescent="0.2">
      <c r="A41" s="24"/>
      <c r="B41" s="6" t="s">
        <v>325</v>
      </c>
      <c r="C41" s="7" t="s">
        <v>23</v>
      </c>
      <c r="D41" s="7"/>
      <c r="E41" s="5" t="s">
        <v>26</v>
      </c>
      <c r="F41" s="5"/>
      <c r="G41" s="5"/>
      <c r="H41" s="7"/>
      <c r="I41" s="7">
        <v>20</v>
      </c>
      <c r="J41" s="7"/>
      <c r="K41" s="7"/>
      <c r="L41" s="7"/>
      <c r="M41" s="7" t="s">
        <v>24</v>
      </c>
      <c r="N41" s="5" t="s">
        <v>268</v>
      </c>
      <c r="O41" s="5"/>
    </row>
    <row r="42" spans="1:15" ht="43.5" customHeight="1" x14ac:dyDescent="0.2">
      <c r="A42" s="24"/>
      <c r="B42" s="87" t="s">
        <v>330</v>
      </c>
      <c r="C42" s="86" t="s">
        <v>23</v>
      </c>
      <c r="D42" s="7"/>
      <c r="E42" s="88" t="s">
        <v>26</v>
      </c>
      <c r="F42" s="5"/>
      <c r="G42" s="5"/>
      <c r="H42" s="7"/>
      <c r="I42" s="14">
        <v>20</v>
      </c>
      <c r="J42" s="7"/>
      <c r="K42" s="7"/>
      <c r="L42" s="7"/>
      <c r="M42" s="86" t="s">
        <v>24</v>
      </c>
      <c r="N42" s="88" t="s">
        <v>268</v>
      </c>
      <c r="O42" s="88" t="s">
        <v>331</v>
      </c>
    </row>
    <row r="43" spans="1:15" ht="43.5" customHeight="1" x14ac:dyDescent="0.2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5" customHeight="1" x14ac:dyDescent="0.2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5" customHeight="1" x14ac:dyDescent="0.2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5" customHeight="1" x14ac:dyDescent="0.2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5" customHeight="1" x14ac:dyDescent="0.2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5" customHeight="1" x14ac:dyDescent="0.2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5" customHeight="1" x14ac:dyDescent="0.2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5" customHeight="1" x14ac:dyDescent="0.2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5" customHeight="1" x14ac:dyDescent="0.2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5" customHeight="1" x14ac:dyDescent="0.2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5" customHeight="1" x14ac:dyDescent="0.2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5" customHeight="1" x14ac:dyDescent="0.2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5" customHeight="1" x14ac:dyDescent="0.2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5" customHeight="1" x14ac:dyDescent="0.2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5" customHeight="1" x14ac:dyDescent="0.2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5" customHeight="1" x14ac:dyDescent="0.2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5" customHeight="1" x14ac:dyDescent="0.2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5" customHeight="1" x14ac:dyDescent="0.2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5" customHeight="1" x14ac:dyDescent="0.2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5" customHeight="1" x14ac:dyDescent="0.2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5" customHeight="1" x14ac:dyDescent="0.2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5" customHeight="1" x14ac:dyDescent="0.2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5" customHeight="1" x14ac:dyDescent="0.2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5" customHeight="1" x14ac:dyDescent="0.2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5" customHeight="1" x14ac:dyDescent="0.2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5" customHeight="1" x14ac:dyDescent="0.2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5" customHeight="1" x14ac:dyDescent="0.2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5" customHeight="1" x14ac:dyDescent="0.2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5" customHeight="1" x14ac:dyDescent="0.2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5" customHeight="1" x14ac:dyDescent="0.2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5" customHeight="1" x14ac:dyDescent="0.2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5" customHeight="1" x14ac:dyDescent="0.2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5" customHeight="1" x14ac:dyDescent="0.2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5" customHeight="1" x14ac:dyDescent="0.2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5" customHeight="1" x14ac:dyDescent="0.2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5" customHeight="1" x14ac:dyDescent="0.2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5" customHeight="1" x14ac:dyDescent="0.2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5" customHeight="1" x14ac:dyDescent="0.2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5" customHeight="1" x14ac:dyDescent="0.2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5" customHeight="1" x14ac:dyDescent="0.2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5" customHeight="1" x14ac:dyDescent="0.2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5" customHeight="1" x14ac:dyDescent="0.2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5" customHeight="1" x14ac:dyDescent="0.2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5" customHeight="1" x14ac:dyDescent="0.2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5" customHeight="1" x14ac:dyDescent="0.2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5" customHeight="1" x14ac:dyDescent="0.2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5" customHeight="1" x14ac:dyDescent="0.2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5" customHeight="1" x14ac:dyDescent="0.2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5" customHeight="1" x14ac:dyDescent="0.2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5" customHeight="1" x14ac:dyDescent="0.2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5" customHeight="1" x14ac:dyDescent="0.2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5" customHeight="1" x14ac:dyDescent="0.2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5" customHeight="1" x14ac:dyDescent="0.2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5" customHeight="1" x14ac:dyDescent="0.2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5" customHeight="1" x14ac:dyDescent="0.2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5" customHeight="1" x14ac:dyDescent="0.2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5" customHeight="1" x14ac:dyDescent="0.2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5" customHeight="1" x14ac:dyDescent="0.2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5" customHeight="1" x14ac:dyDescent="0.2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5" customHeight="1" x14ac:dyDescent="0.2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5" customHeight="1" x14ac:dyDescent="0.2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5" customHeight="1" x14ac:dyDescent="0.2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5" customHeight="1" x14ac:dyDescent="0.2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5" customHeight="1" x14ac:dyDescent="0.2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5" customHeight="1" x14ac:dyDescent="0.2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5" customHeight="1" x14ac:dyDescent="0.2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5" customHeight="1" x14ac:dyDescent="0.2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5" customHeight="1" x14ac:dyDescent="0.2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5" customHeight="1" x14ac:dyDescent="0.2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5" customHeight="1" x14ac:dyDescent="0.2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5" customHeight="1" x14ac:dyDescent="0.2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5" customHeight="1" x14ac:dyDescent="0.2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5" customHeight="1" x14ac:dyDescent="0.2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5" customHeight="1" x14ac:dyDescent="0.2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5" customHeight="1" x14ac:dyDescent="0.2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5" customHeight="1" x14ac:dyDescent="0.2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5" customHeight="1" x14ac:dyDescent="0.2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5" customHeight="1" x14ac:dyDescent="0.2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5" customHeight="1" x14ac:dyDescent="0.2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5" customHeight="1" x14ac:dyDescent="0.2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5" customHeight="1" x14ac:dyDescent="0.2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5" customHeight="1" x14ac:dyDescent="0.2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5" customHeight="1" x14ac:dyDescent="0.2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5" customHeight="1" x14ac:dyDescent="0.2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5" customHeight="1" x14ac:dyDescent="0.2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5" customHeight="1" x14ac:dyDescent="0.2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5" customHeight="1" x14ac:dyDescent="0.2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5" customHeight="1" x14ac:dyDescent="0.2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5" customHeight="1" x14ac:dyDescent="0.2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5" customHeight="1" x14ac:dyDescent="0.2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5" customHeight="1" x14ac:dyDescent="0.2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5" customHeight="1" x14ac:dyDescent="0.2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5" customHeight="1" x14ac:dyDescent="0.2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5" customHeight="1" x14ac:dyDescent="0.2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5" customHeight="1" x14ac:dyDescent="0.2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5" customHeight="1" x14ac:dyDescent="0.2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5" customHeight="1" x14ac:dyDescent="0.2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5" customHeight="1" x14ac:dyDescent="0.2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5" customHeight="1" x14ac:dyDescent="0.2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5" customHeight="1" x14ac:dyDescent="0.2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5" customHeight="1" x14ac:dyDescent="0.2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5" customHeight="1" x14ac:dyDescent="0.2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5" customHeight="1" x14ac:dyDescent="0.2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5" customHeight="1" x14ac:dyDescent="0.2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5" customHeight="1" x14ac:dyDescent="0.2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5" customHeight="1" x14ac:dyDescent="0.2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5" customHeight="1" x14ac:dyDescent="0.2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5" customHeight="1" x14ac:dyDescent="0.2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5" customHeight="1" x14ac:dyDescent="0.2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5" customHeight="1" x14ac:dyDescent="0.2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5" customHeight="1" x14ac:dyDescent="0.2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5" customHeight="1" x14ac:dyDescent="0.2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5" customHeight="1" x14ac:dyDescent="0.2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5" customHeight="1" x14ac:dyDescent="0.2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5" customHeight="1" x14ac:dyDescent="0.2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5" customHeight="1" x14ac:dyDescent="0.2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5" customHeight="1" x14ac:dyDescent="0.2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5" customHeight="1" x14ac:dyDescent="0.2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5" customHeight="1" x14ac:dyDescent="0.2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5" customHeight="1" x14ac:dyDescent="0.2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5" customHeight="1" x14ac:dyDescent="0.2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5" customHeight="1" x14ac:dyDescent="0.2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5" customHeight="1" x14ac:dyDescent="0.2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5" customHeight="1" x14ac:dyDescent="0.2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5" customHeight="1" x14ac:dyDescent="0.2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5" customHeight="1" x14ac:dyDescent="0.2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5" customHeight="1" x14ac:dyDescent="0.2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5" customHeight="1" x14ac:dyDescent="0.2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5" customHeight="1" x14ac:dyDescent="0.2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5" customHeight="1" x14ac:dyDescent="0.2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5" customHeight="1" x14ac:dyDescent="0.2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5" customHeight="1" x14ac:dyDescent="0.2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5" customHeight="1" x14ac:dyDescent="0.2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5" customHeight="1" x14ac:dyDescent="0.2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5" customHeight="1" x14ac:dyDescent="0.2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5" customHeight="1" x14ac:dyDescent="0.2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5" customHeight="1" x14ac:dyDescent="0.2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5" customHeight="1" x14ac:dyDescent="0.2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5" customHeight="1" x14ac:dyDescent="0.2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5" customHeight="1" x14ac:dyDescent="0.2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5" customHeight="1" x14ac:dyDescent="0.2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5" customHeight="1" x14ac:dyDescent="0.2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5" customHeight="1" x14ac:dyDescent="0.2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5" customHeight="1" x14ac:dyDescent="0.2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5" customHeight="1" x14ac:dyDescent="0.2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5" customHeight="1" x14ac:dyDescent="0.2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5" customHeight="1" x14ac:dyDescent="0.2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5" customHeight="1" x14ac:dyDescent="0.2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5" customHeight="1" x14ac:dyDescent="0.2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5" customHeight="1" x14ac:dyDescent="0.2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5" customHeight="1" x14ac:dyDescent="0.2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5" customHeight="1" x14ac:dyDescent="0.2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5" customHeight="1" x14ac:dyDescent="0.2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5" customHeight="1" x14ac:dyDescent="0.2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5" customHeight="1" x14ac:dyDescent="0.2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5" customHeight="1" x14ac:dyDescent="0.2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5" customHeight="1" x14ac:dyDescent="0.2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5" customHeight="1" x14ac:dyDescent="0.2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5" customHeight="1" x14ac:dyDescent="0.2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5" customHeight="1" x14ac:dyDescent="0.2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5" customHeight="1" x14ac:dyDescent="0.2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5" customHeight="1" x14ac:dyDescent="0.2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5" customHeight="1" x14ac:dyDescent="0.2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5" customHeight="1" x14ac:dyDescent="0.2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5" customHeight="1" x14ac:dyDescent="0.2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5" customHeight="1" x14ac:dyDescent="0.2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5" customHeight="1" x14ac:dyDescent="0.2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5" customHeight="1" x14ac:dyDescent="0.2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5" customHeight="1" x14ac:dyDescent="0.2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5" customHeight="1" x14ac:dyDescent="0.2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5" customHeight="1" x14ac:dyDescent="0.2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5" customHeight="1" x14ac:dyDescent="0.2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5" customHeight="1" x14ac:dyDescent="0.2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5" customHeight="1" x14ac:dyDescent="0.2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5" customHeight="1" x14ac:dyDescent="0.2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5" customHeight="1" x14ac:dyDescent="0.2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5" customHeight="1" x14ac:dyDescent="0.2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5" customHeight="1" x14ac:dyDescent="0.2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5" customHeight="1" x14ac:dyDescent="0.2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5" customHeight="1" x14ac:dyDescent="0.2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5" customHeight="1" x14ac:dyDescent="0.2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5" customHeight="1" x14ac:dyDescent="0.2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5" customHeight="1" x14ac:dyDescent="0.2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5" customHeight="1" x14ac:dyDescent="0.2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5" customHeight="1" x14ac:dyDescent="0.2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5" customHeight="1" x14ac:dyDescent="0.2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5" customHeight="1" x14ac:dyDescent="0.2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5" customHeight="1" x14ac:dyDescent="0.2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5" customHeight="1" x14ac:dyDescent="0.2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5" customHeight="1" x14ac:dyDescent="0.2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5" customHeight="1" x14ac:dyDescent="0.2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5" customHeight="1" x14ac:dyDescent="0.2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5" customHeight="1" x14ac:dyDescent="0.2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5" customHeight="1" x14ac:dyDescent="0.2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5" customHeight="1" x14ac:dyDescent="0.2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5" customHeight="1" x14ac:dyDescent="0.2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5" customHeight="1" x14ac:dyDescent="0.2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5" customHeight="1" x14ac:dyDescent="0.2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5" customHeight="1" x14ac:dyDescent="0.2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5" customHeight="1" x14ac:dyDescent="0.2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5" customHeight="1" x14ac:dyDescent="0.2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5" customHeight="1" x14ac:dyDescent="0.2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5" customHeight="1" x14ac:dyDescent="0.2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5" customHeight="1" x14ac:dyDescent="0.2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5" customHeight="1" x14ac:dyDescent="0.2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5" customHeight="1" x14ac:dyDescent="0.2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5" customHeight="1" x14ac:dyDescent="0.2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5" customHeight="1" x14ac:dyDescent="0.2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5" customHeight="1" x14ac:dyDescent="0.2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5" customHeight="1" x14ac:dyDescent="0.2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5" customHeight="1" x14ac:dyDescent="0.2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5" customHeight="1" x14ac:dyDescent="0.2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5" customHeight="1" x14ac:dyDescent="0.2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5" customHeight="1" x14ac:dyDescent="0.2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5" customHeight="1" x14ac:dyDescent="0.2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5" customHeight="1" x14ac:dyDescent="0.2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5" customHeight="1" x14ac:dyDescent="0.2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5" customHeight="1" x14ac:dyDescent="0.2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5" customHeight="1" x14ac:dyDescent="0.2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5" customHeight="1" x14ac:dyDescent="0.2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5" customHeight="1" x14ac:dyDescent="0.2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5" customHeight="1" x14ac:dyDescent="0.2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5" customHeight="1" x14ac:dyDescent="0.2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5" customHeight="1" x14ac:dyDescent="0.2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5" customHeight="1" x14ac:dyDescent="0.2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5" customHeight="1" x14ac:dyDescent="0.2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5" customHeight="1" x14ac:dyDescent="0.2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5" customHeight="1" x14ac:dyDescent="0.2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5" customHeight="1" x14ac:dyDescent="0.2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5" customHeight="1" x14ac:dyDescent="0.2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5" customHeight="1" x14ac:dyDescent="0.2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5" customHeight="1" x14ac:dyDescent="0.2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5" customHeight="1" x14ac:dyDescent="0.2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5" customHeight="1" x14ac:dyDescent="0.2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5" customHeight="1" x14ac:dyDescent="0.2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5" customHeight="1" x14ac:dyDescent="0.2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5" customHeight="1" x14ac:dyDescent="0.2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5" customHeight="1" x14ac:dyDescent="0.2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5" customHeight="1" x14ac:dyDescent="0.2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5" customHeight="1" x14ac:dyDescent="0.2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5" customHeight="1" x14ac:dyDescent="0.2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5" customHeight="1" x14ac:dyDescent="0.2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5" customHeight="1" x14ac:dyDescent="0.2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5" customHeight="1" x14ac:dyDescent="0.2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5" customHeight="1" x14ac:dyDescent="0.2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5" customHeight="1" x14ac:dyDescent="0.2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5" customHeight="1" x14ac:dyDescent="0.2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5" customHeight="1" x14ac:dyDescent="0.2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5" customHeight="1" x14ac:dyDescent="0.2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5" customHeight="1" x14ac:dyDescent="0.2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5" customHeight="1" x14ac:dyDescent="0.2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5" customHeight="1" x14ac:dyDescent="0.2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5" customHeight="1" x14ac:dyDescent="0.2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5" customHeight="1" x14ac:dyDescent="0.2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5" customHeight="1" x14ac:dyDescent="0.2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5" customHeight="1" x14ac:dyDescent="0.2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5" customHeight="1" x14ac:dyDescent="0.2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5" customHeight="1" x14ac:dyDescent="0.2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48" priority="28">
      <formula>$C1="Option"</formula>
    </cfRule>
  </conditionalFormatting>
  <conditionalFormatting sqref="A19:C26">
    <cfRule type="expression" dxfId="47" priority="31">
      <formula>$F19="Création"</formula>
    </cfRule>
    <cfRule type="expression" dxfId="46" priority="30">
      <formula>$F19="Modification"</formula>
    </cfRule>
    <cfRule type="expression" dxfId="45" priority="29">
      <formula>$F19="Fermeture"</formula>
    </cfRule>
  </conditionalFormatting>
  <conditionalFormatting sqref="A1:O9 A10:E10 K10:O11 A11:D11 A12:O12 A13:H13 J13:O16 A14:F14 A15:H15 A16:F16 A17:O18 D19:O26 A27:O27 A28:N29 A30:O30 A31:N32 A33:O33 A34:N35 A36:O36 A37:N38 A39:O40 A41:A42 C41:O42 A43:O999">
    <cfRule type="expression" dxfId="44" priority="47">
      <formula>$F1="Création"</formula>
    </cfRule>
    <cfRule type="expression" dxfId="43" priority="46">
      <formula>$F1="Modification"</formula>
    </cfRule>
  </conditionalFormatting>
  <conditionalFormatting sqref="A1:O9 K10:O11 A12:O12 J13:O16 A17:O18 D19:O26 A27:O27 A28:N29 A30:O30 A31:N32 A33:O33 A34:N35 A36:O36 A37:N38 A39:O40 C41:O42 A43:O999 A10:E10 A11:D11 A13:H13 A14:F14 A15:H15 A16:F16 A41:A42">
    <cfRule type="expression" dxfId="42" priority="45">
      <formula>$F1="Fermeture"</formula>
    </cfRule>
  </conditionalFormatting>
  <conditionalFormatting sqref="B41">
    <cfRule type="expression" dxfId="41" priority="1">
      <formula>$F41="Fermeture"</formula>
    </cfRule>
    <cfRule type="expression" dxfId="40" priority="3">
      <formula>$F41="Création"</formula>
    </cfRule>
    <cfRule type="expression" dxfId="39" priority="2">
      <formula>$F41="Modification"</formula>
    </cfRule>
  </conditionalFormatting>
  <conditionalFormatting sqref="D1:E999 G1:N999">
    <cfRule type="expression" dxfId="38" priority="42">
      <formula>$C1="Option"</formula>
    </cfRule>
  </conditionalFormatting>
  <conditionalFormatting sqref="N1:N999">
    <cfRule type="expression" dxfId="37" priority="44">
      <formula>$M1="Porteuse"</formula>
    </cfRule>
  </conditionalFormatting>
  <conditionalFormatting sqref="O28:O29">
    <cfRule type="expression" dxfId="36" priority="23">
      <formula>$F28="Modification"</formula>
    </cfRule>
    <cfRule type="expression" dxfId="35" priority="24">
      <formula>$F28="Création"</formula>
    </cfRule>
    <cfRule type="expression" dxfId="34" priority="22">
      <formula>$F28="Fermeture"</formula>
    </cfRule>
  </conditionalFormatting>
  <conditionalFormatting sqref="O31:O32">
    <cfRule type="expression" dxfId="33" priority="16">
      <formula>$F31="Fermeture"</formula>
    </cfRule>
    <cfRule type="expression" dxfId="32" priority="17">
      <formula>$F31="Modification"</formula>
    </cfRule>
    <cfRule type="expression" dxfId="31" priority="18">
      <formula>$F31="Création"</formula>
    </cfRule>
  </conditionalFormatting>
  <conditionalFormatting sqref="O34:O35">
    <cfRule type="expression" dxfId="30" priority="12">
      <formula>$F34="Création"</formula>
    </cfRule>
    <cfRule type="expression" dxfId="29" priority="11">
      <formula>$F34="Modification"</formula>
    </cfRule>
    <cfRule type="expression" dxfId="28" priority="10">
      <formula>$F34="Fermeture"</formula>
    </cfRule>
  </conditionalFormatting>
  <conditionalFormatting sqref="O37:O38">
    <cfRule type="expression" dxfId="27" priority="6">
      <formula>$F37="Création"</formula>
    </cfRule>
    <cfRule type="expression" dxfId="26" priority="5">
      <formula>$F37="Modification"</formula>
    </cfRule>
    <cfRule type="expression" dxfId="25" priority="4">
      <formula>$F37="Fermeture"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"UE, ECUE, BLOC, OPTION, Parcours Pédagogique"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zoomScale="80" zoomScaleNormal="80" workbookViewId="0">
      <pane ySplit="18" topLeftCell="A19" activePane="bottomLeft" state="frozen"/>
      <selection activeCell="D25" sqref="D25"/>
      <selection pane="bottomLeft" activeCell="J46" sqref="J46"/>
    </sheetView>
  </sheetViews>
  <sheetFormatPr baseColWidth="10" defaultColWidth="11.33203125" defaultRowHeight="15" x14ac:dyDescent="0.2"/>
  <cols>
    <col min="1" max="1" width="39" style="16" customWidth="1"/>
    <col min="2" max="2" width="50.6640625" style="16" customWidth="1"/>
    <col min="3" max="3" width="15.33203125" style="20" customWidth="1"/>
    <col min="4" max="4" width="20.83203125" style="16" customWidth="1"/>
    <col min="5" max="6" width="15.33203125" style="16" customWidth="1"/>
    <col min="7" max="7" width="22.6640625" style="16" customWidth="1"/>
    <col min="8" max="8" width="27.1640625" style="16" customWidth="1"/>
    <col min="9" max="9" width="35.33203125" style="16" customWidth="1"/>
    <col min="10" max="10" width="19.33203125" style="16" customWidth="1"/>
    <col min="11" max="11" width="40.6640625" style="16" customWidth="1"/>
    <col min="12" max="12" width="31.6640625" style="16" customWidth="1"/>
    <col min="13" max="13" width="22.33203125" style="16" customWidth="1"/>
    <col min="14" max="15" width="20.33203125" style="16" customWidth="1"/>
    <col min="16" max="16" width="21.83203125" style="16" customWidth="1"/>
    <col min="17" max="17" width="20.33203125" style="16" customWidth="1"/>
    <col min="18" max="18" width="17.33203125" style="16" customWidth="1"/>
    <col min="19" max="19" width="44" style="16" customWidth="1"/>
    <col min="20" max="20" width="46.33203125" style="16" customWidth="1"/>
  </cols>
  <sheetData>
    <row r="1" spans="1:19" x14ac:dyDescent="0.2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 x14ac:dyDescent="0.2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 x14ac:dyDescent="0.2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 x14ac:dyDescent="0.2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 x14ac:dyDescent="0.2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 x14ac:dyDescent="0.2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4.5" customHeight="1" x14ac:dyDescent="0.2">
      <c r="A7" s="138" t="s">
        <v>212</v>
      </c>
      <c r="B7" s="136" t="str">
        <f>'Fiche Générale'!B3</f>
        <v>Portail_SHS</v>
      </c>
      <c r="C7" s="116" t="s">
        <v>273</v>
      </c>
      <c r="D7" s="116"/>
      <c r="E7" s="141" t="str">
        <f>'Fiche Générale'!B4</f>
        <v>Sociologie</v>
      </c>
      <c r="F7" s="142"/>
      <c r="G7" s="116" t="s">
        <v>274</v>
      </c>
      <c r="H7" s="136">
        <f>'Fiche Générale'!B5</f>
        <v>0</v>
      </c>
      <c r="I7" s="136"/>
      <c r="J7" s="38"/>
      <c r="K7" s="21"/>
    </row>
    <row r="8" spans="1:19" ht="14.5" customHeight="1" x14ac:dyDescent="0.2">
      <c r="A8" s="139"/>
      <c r="B8" s="136"/>
      <c r="C8" s="116"/>
      <c r="D8" s="116"/>
      <c r="E8" s="141"/>
      <c r="F8" s="142"/>
      <c r="G8" s="116"/>
      <c r="H8" s="136"/>
      <c r="I8" s="136"/>
      <c r="J8" s="38"/>
      <c r="K8" s="21"/>
    </row>
    <row r="9" spans="1:19" ht="14.5" customHeight="1" x14ac:dyDescent="0.2">
      <c r="A9" s="139"/>
      <c r="B9" s="136"/>
      <c r="C9" s="116"/>
      <c r="D9" s="116"/>
      <c r="E9" s="141"/>
      <c r="F9" s="142"/>
      <c r="G9" s="116"/>
      <c r="H9" s="136"/>
      <c r="I9" s="136"/>
      <c r="J9" s="38"/>
      <c r="K9" s="21"/>
    </row>
    <row r="10" spans="1:19" ht="14.5" customHeight="1" x14ac:dyDescent="0.2">
      <c r="A10" s="139"/>
      <c r="B10" s="136"/>
      <c r="C10" s="117" t="s">
        <v>215</v>
      </c>
      <c r="D10" s="117"/>
      <c r="E10" s="124" t="str">
        <f>'Fiche Générale'!B9</f>
        <v>Sociologie</v>
      </c>
      <c r="F10" s="125"/>
      <c r="G10" s="125"/>
      <c r="H10" s="125"/>
      <c r="I10" s="126"/>
      <c r="J10" s="39"/>
      <c r="K10" s="21"/>
    </row>
    <row r="11" spans="1:19" ht="14.5" customHeight="1" x14ac:dyDescent="0.2">
      <c r="A11" s="140"/>
      <c r="B11" s="136"/>
      <c r="C11" s="117"/>
      <c r="D11" s="117"/>
      <c r="E11" s="127"/>
      <c r="F11" s="128"/>
      <c r="G11" s="128"/>
      <c r="H11" s="128"/>
      <c r="I11" s="129"/>
      <c r="J11" s="39"/>
      <c r="K11" s="21"/>
    </row>
    <row r="12" spans="1:19" x14ac:dyDescent="0.2">
      <c r="C12" s="16"/>
      <c r="I12" s="35"/>
      <c r="J12" s="35"/>
      <c r="M12" s="132" t="s">
        <v>275</v>
      </c>
      <c r="N12" s="133"/>
      <c r="O12" s="143"/>
      <c r="P12" s="132" t="s">
        <v>276</v>
      </c>
      <c r="Q12" s="133"/>
      <c r="R12" s="133"/>
      <c r="S12" s="143"/>
    </row>
    <row r="13" spans="1:19" x14ac:dyDescent="0.2">
      <c r="A13" s="145" t="s">
        <v>216</v>
      </c>
      <c r="B13" s="147" t="str">
        <f>'S6 Maquette'!B13:B14</f>
        <v>3 ème Année de Licence</v>
      </c>
      <c r="C13" s="147"/>
      <c r="D13" s="145" t="s">
        <v>277</v>
      </c>
      <c r="E13" s="147">
        <f>'S6 Maquette'!E13:F14</f>
        <v>0</v>
      </c>
      <c r="F13" s="147"/>
      <c r="G13" s="147"/>
      <c r="I13" s="35"/>
      <c r="J13" s="35"/>
      <c r="M13" s="134"/>
      <c r="N13" s="135"/>
      <c r="O13" s="144"/>
      <c r="P13" s="134"/>
      <c r="Q13" s="135"/>
      <c r="R13" s="135"/>
      <c r="S13" s="144"/>
    </row>
    <row r="14" spans="1:19" x14ac:dyDescent="0.2">
      <c r="A14" s="146"/>
      <c r="B14" s="147"/>
      <c r="C14" s="147"/>
      <c r="D14" s="146"/>
      <c r="E14" s="147"/>
      <c r="F14" s="147"/>
      <c r="G14" s="147"/>
      <c r="I14" s="35"/>
      <c r="J14" s="35"/>
      <c r="M14" s="115" t="s">
        <v>278</v>
      </c>
      <c r="N14" s="132" t="s">
        <v>279</v>
      </c>
      <c r="O14" s="143"/>
      <c r="P14" s="137"/>
      <c r="Q14" s="150"/>
      <c r="R14" s="153"/>
      <c r="S14" s="145"/>
    </row>
    <row r="15" spans="1:19" x14ac:dyDescent="0.2">
      <c r="A15" s="145" t="s">
        <v>280</v>
      </c>
      <c r="B15" s="155" t="str">
        <f>'S6 Maquette'!B15:B16</f>
        <v>Semestre 6</v>
      </c>
      <c r="C15" s="156"/>
      <c r="D15" s="145" t="s">
        <v>281</v>
      </c>
      <c r="E15" s="147">
        <f>'S6 Maquette'!E15:F16</f>
        <v>0</v>
      </c>
      <c r="F15" s="147"/>
      <c r="G15" s="147"/>
      <c r="I15" s="35"/>
      <c r="J15" s="35"/>
      <c r="M15" s="115"/>
      <c r="N15" s="148"/>
      <c r="O15" s="149"/>
      <c r="P15" s="137"/>
      <c r="Q15" s="151"/>
      <c r="R15" s="153"/>
      <c r="S15" s="154"/>
    </row>
    <row r="16" spans="1:19" x14ac:dyDescent="0.2">
      <c r="A16" s="146"/>
      <c r="B16" s="157"/>
      <c r="C16" s="158"/>
      <c r="D16" s="146"/>
      <c r="E16" s="147"/>
      <c r="F16" s="147"/>
      <c r="G16" s="147"/>
      <c r="I16" s="35"/>
      <c r="J16" s="35"/>
      <c r="M16" s="115"/>
      <c r="N16" s="148"/>
      <c r="O16" s="149"/>
      <c r="P16" s="137"/>
      <c r="Q16" s="151"/>
      <c r="R16" s="153"/>
      <c r="S16" s="154"/>
    </row>
    <row r="17" spans="1:20" x14ac:dyDescent="0.2">
      <c r="L17" s="17"/>
      <c r="M17" s="115"/>
      <c r="N17" s="134"/>
      <c r="O17" s="144"/>
      <c r="P17" s="137"/>
      <c r="Q17" s="152"/>
      <c r="R17" s="153"/>
      <c r="S17" s="146"/>
    </row>
    <row r="18" spans="1:20" ht="59.5" customHeight="1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30.75" customHeight="1" x14ac:dyDescent="0.2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 x14ac:dyDescent="0.2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 x14ac:dyDescent="0.2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 x14ac:dyDescent="0.2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 x14ac:dyDescent="0.2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 x14ac:dyDescent="0.2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 x14ac:dyDescent="0.2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 x14ac:dyDescent="0.2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 x14ac:dyDescent="0.2">
      <c r="A27" s="83" t="str">
        <f>'S6 Maquette'!B27</f>
        <v>Théorie 2</v>
      </c>
      <c r="B27" s="43" t="str">
        <f>'S6 Maquette'!C27</f>
        <v>UE</v>
      </c>
      <c r="C27" s="42">
        <f>'S6 Maquette'!F27</f>
        <v>0</v>
      </c>
      <c r="D27" s="7"/>
      <c r="E27" s="7" t="s">
        <v>298</v>
      </c>
      <c r="F27" s="7" t="s">
        <v>298</v>
      </c>
      <c r="G27" s="78" t="s">
        <v>298</v>
      </c>
      <c r="H27" s="78" t="s">
        <v>298</v>
      </c>
      <c r="I27" s="7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 x14ac:dyDescent="0.2">
      <c r="A28" s="83" t="str">
        <f>'S6 Maquette'!B28</f>
        <v>Théorie sociologique 4</v>
      </c>
      <c r="B28" s="83" t="str">
        <f>'S6 Maquette'!C28</f>
        <v>ECUE</v>
      </c>
      <c r="C28" s="84">
        <f>'S6 Maquette'!F28</f>
        <v>0</v>
      </c>
      <c r="D28" s="85">
        <v>2</v>
      </c>
      <c r="E28" s="85" t="s">
        <v>298</v>
      </c>
      <c r="F28" s="85" t="s">
        <v>298</v>
      </c>
      <c r="G28" s="80" t="s">
        <v>298</v>
      </c>
      <c r="H28" s="80" t="s">
        <v>298</v>
      </c>
      <c r="I28" s="85" t="s">
        <v>298</v>
      </c>
      <c r="J28" s="80"/>
      <c r="K28" s="78" t="s">
        <v>20</v>
      </c>
      <c r="L28" s="80"/>
      <c r="M28" s="78"/>
      <c r="N28" s="78" t="s">
        <v>11</v>
      </c>
      <c r="O28" s="78" t="s">
        <v>332</v>
      </c>
      <c r="P28" s="78" t="s">
        <v>20</v>
      </c>
      <c r="Q28" s="78" t="s">
        <v>21</v>
      </c>
      <c r="R28" s="78"/>
      <c r="S28" s="80"/>
      <c r="T28" s="45"/>
    </row>
    <row r="29" spans="1:20" ht="30.75" customHeight="1" x14ac:dyDescent="0.2">
      <c r="A29" s="43" t="str">
        <f>'S6 Maquette'!B29</f>
        <v>Lectures de textes 4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7" t="s">
        <v>298</v>
      </c>
      <c r="J29" s="40"/>
      <c r="K29" s="40" t="s">
        <v>10</v>
      </c>
      <c r="L29" s="40"/>
      <c r="M29" s="40">
        <v>2</v>
      </c>
      <c r="N29" s="40"/>
      <c r="O29" s="40"/>
      <c r="P29" s="40" t="s">
        <v>20</v>
      </c>
      <c r="Q29" s="40" t="s">
        <v>21</v>
      </c>
      <c r="R29" s="40"/>
      <c r="S29" s="40"/>
      <c r="T29" s="45"/>
    </row>
    <row r="30" spans="1:20" ht="30.75" customHeight="1" x14ac:dyDescent="0.2">
      <c r="A30" s="43" t="str">
        <f>'S6 Maquette'!B30</f>
        <v>Méthodologie 2</v>
      </c>
      <c r="B30" s="43" t="str">
        <f>'S6 Maquette'!C30</f>
        <v>UE</v>
      </c>
      <c r="C30" s="42">
        <f>'S6 Maquette'!F30</f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7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 x14ac:dyDescent="0.2">
      <c r="A31" s="43" t="str">
        <f>'S6 Maquette'!B31</f>
        <v>Méthodologie quantitative 2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298</v>
      </c>
      <c r="F31" s="7" t="s">
        <v>298</v>
      </c>
      <c r="G31" s="40" t="s">
        <v>298</v>
      </c>
      <c r="H31" s="40" t="s">
        <v>298</v>
      </c>
      <c r="I31" s="7" t="s">
        <v>298</v>
      </c>
      <c r="J31" s="40"/>
      <c r="K31" s="40" t="s">
        <v>10</v>
      </c>
      <c r="L31" s="40"/>
      <c r="M31" s="40">
        <v>2</v>
      </c>
      <c r="N31" s="40"/>
      <c r="O31" s="40"/>
      <c r="P31" s="40" t="s">
        <v>300</v>
      </c>
      <c r="Q31" s="40"/>
      <c r="R31" s="40"/>
      <c r="S31" s="6" t="s">
        <v>326</v>
      </c>
      <c r="T31" s="45"/>
    </row>
    <row r="32" spans="1:20" ht="30.75" customHeight="1" x14ac:dyDescent="0.2">
      <c r="A32" s="43" t="str">
        <f>'S6 Maquette'!B32</f>
        <v>Méthodologie qualitative 2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298</v>
      </c>
      <c r="F32" s="7" t="s">
        <v>298</v>
      </c>
      <c r="G32" s="40" t="s">
        <v>298</v>
      </c>
      <c r="H32" s="40" t="s">
        <v>298</v>
      </c>
      <c r="I32" s="7" t="s">
        <v>298</v>
      </c>
      <c r="J32" s="40"/>
      <c r="K32" s="40" t="s">
        <v>10</v>
      </c>
      <c r="L32" s="40"/>
      <c r="M32" s="40">
        <v>2</v>
      </c>
      <c r="N32" s="40"/>
      <c r="O32" s="40"/>
      <c r="P32" s="40" t="s">
        <v>300</v>
      </c>
      <c r="Q32" s="40"/>
      <c r="R32" s="40"/>
      <c r="S32" s="6" t="s">
        <v>327</v>
      </c>
      <c r="T32" s="45"/>
    </row>
    <row r="33" spans="1:20" ht="30.75" customHeight="1" x14ac:dyDescent="0.2">
      <c r="A33" s="43" t="str">
        <f>'S6 Maquette'!B33</f>
        <v>Sociologie spécialisée 2</v>
      </c>
      <c r="B33" s="43" t="str">
        <f>'S6 Maquette'!C33</f>
        <v>UE</v>
      </c>
      <c r="C33" s="42">
        <f>'S6 Maquette'!F33</f>
        <v>0</v>
      </c>
      <c r="D33" s="7"/>
      <c r="E33" s="7" t="s">
        <v>298</v>
      </c>
      <c r="F33" s="7" t="s">
        <v>298</v>
      </c>
      <c r="G33" s="40" t="s">
        <v>298</v>
      </c>
      <c r="H33" s="40" t="s">
        <v>298</v>
      </c>
      <c r="I33" s="7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 x14ac:dyDescent="0.2">
      <c r="A34" s="43" t="str">
        <f>'S6 Maquette'!B34</f>
        <v>Sociologie de l'innovation</v>
      </c>
      <c r="B34" s="43" t="str">
        <f>'S6 Maquette'!C34</f>
        <v>ECUE</v>
      </c>
      <c r="C34" s="42">
        <f>'S6 Maquette'!F34</f>
        <v>0</v>
      </c>
      <c r="D34" s="7">
        <v>1</v>
      </c>
      <c r="E34" s="7" t="s">
        <v>298</v>
      </c>
      <c r="F34" s="7" t="s">
        <v>298</v>
      </c>
      <c r="G34" s="40" t="s">
        <v>298</v>
      </c>
      <c r="H34" s="40" t="s">
        <v>298</v>
      </c>
      <c r="I34" s="7" t="s">
        <v>298</v>
      </c>
      <c r="J34" s="40"/>
      <c r="K34" s="40" t="s">
        <v>10</v>
      </c>
      <c r="L34" s="40"/>
      <c r="M34" s="40">
        <v>2</v>
      </c>
      <c r="N34" s="40"/>
      <c r="O34" s="40"/>
      <c r="P34" s="40" t="s">
        <v>20</v>
      </c>
      <c r="Q34" s="40" t="s">
        <v>21</v>
      </c>
      <c r="R34" s="40"/>
      <c r="S34" s="40"/>
      <c r="T34" s="45"/>
    </row>
    <row r="35" spans="1:20" ht="30.75" customHeight="1" x14ac:dyDescent="0.2">
      <c r="A35" s="43" t="str">
        <f>'S6 Maquette'!B35</f>
        <v>Sociologie du travail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298</v>
      </c>
      <c r="F35" s="7" t="s">
        <v>298</v>
      </c>
      <c r="G35" s="40" t="s">
        <v>298</v>
      </c>
      <c r="H35" s="40" t="s">
        <v>298</v>
      </c>
      <c r="I35" s="7" t="s">
        <v>298</v>
      </c>
      <c r="J35" s="40"/>
      <c r="K35" s="40" t="s">
        <v>10</v>
      </c>
      <c r="L35" s="40"/>
      <c r="M35" s="40">
        <v>2</v>
      </c>
      <c r="N35" s="40"/>
      <c r="O35" s="40"/>
      <c r="P35" s="40" t="s">
        <v>20</v>
      </c>
      <c r="Q35" s="40" t="s">
        <v>21</v>
      </c>
      <c r="R35" s="40"/>
      <c r="S35" s="40"/>
      <c r="T35" s="45"/>
    </row>
    <row r="36" spans="1:20" ht="30.75" customHeight="1" x14ac:dyDescent="0.2">
      <c r="A36" s="43" t="str">
        <f>'S6 Maquette'!B36</f>
        <v>Insertion professionnelle 2</v>
      </c>
      <c r="B36" s="43" t="str">
        <f>'S6 Maquette'!C36</f>
        <v>UE</v>
      </c>
      <c r="C36" s="42">
        <f>'S6 Maquette'!F36</f>
        <v>0</v>
      </c>
      <c r="D36" s="7"/>
      <c r="E36" s="7" t="s">
        <v>298</v>
      </c>
      <c r="F36" s="7" t="s">
        <v>298</v>
      </c>
      <c r="G36" s="40" t="s">
        <v>298</v>
      </c>
      <c r="H36" s="40" t="s">
        <v>298</v>
      </c>
      <c r="I36" s="40" t="s">
        <v>298</v>
      </c>
      <c r="J36" s="40"/>
      <c r="K36" s="76" t="s">
        <v>20</v>
      </c>
      <c r="L36" s="40"/>
      <c r="M36" s="40">
        <v>2</v>
      </c>
      <c r="N36" s="76" t="s">
        <v>37</v>
      </c>
      <c r="O36" s="40"/>
      <c r="P36" s="76" t="s">
        <v>300</v>
      </c>
      <c r="Q36" s="40"/>
      <c r="R36" s="40"/>
      <c r="S36" s="68" t="s">
        <v>327</v>
      </c>
      <c r="T36" s="45"/>
    </row>
    <row r="37" spans="1:20" ht="30.75" customHeight="1" x14ac:dyDescent="0.2">
      <c r="A37" s="43" t="str">
        <f>'S6 Maquette'!B37</f>
        <v>Stage</v>
      </c>
      <c r="B37" s="43" t="str">
        <f>'S6 Maquette'!C37</f>
        <v>ECUE</v>
      </c>
      <c r="C37" s="42">
        <f>'S6 Maquette'!F37</f>
        <v>0</v>
      </c>
      <c r="D37" s="86">
        <v>2</v>
      </c>
      <c r="E37" s="86" t="s">
        <v>298</v>
      </c>
      <c r="F37" s="86" t="s">
        <v>298</v>
      </c>
      <c r="G37" s="78" t="s">
        <v>298</v>
      </c>
      <c r="H37" s="78" t="s">
        <v>298</v>
      </c>
      <c r="I37" s="78" t="s">
        <v>298</v>
      </c>
      <c r="J37" s="40"/>
      <c r="K37" s="78" t="s">
        <v>20</v>
      </c>
      <c r="L37" s="40"/>
      <c r="M37" s="40"/>
      <c r="N37" s="78" t="s">
        <v>37</v>
      </c>
      <c r="O37" s="40"/>
      <c r="P37" s="78" t="s">
        <v>300</v>
      </c>
      <c r="Q37" s="40"/>
      <c r="R37" s="40"/>
      <c r="S37" s="79" t="s">
        <v>327</v>
      </c>
      <c r="T37" s="45"/>
    </row>
    <row r="38" spans="1:20" ht="30.75" customHeight="1" x14ac:dyDescent="0.2">
      <c r="A38" s="43" t="str">
        <f>'S6 Maquette'!B38</f>
        <v>Ecritures numériques</v>
      </c>
      <c r="B38" s="43" t="str">
        <f>'S6 Maquette'!C38</f>
        <v>ECUE</v>
      </c>
      <c r="C38" s="42" t="str">
        <f>'S6 Maquette'!F38</f>
        <v>Création</v>
      </c>
      <c r="D38" s="86">
        <v>1</v>
      </c>
      <c r="E38" s="86" t="s">
        <v>298</v>
      </c>
      <c r="F38" s="86" t="s">
        <v>298</v>
      </c>
      <c r="G38" s="40" t="s">
        <v>298</v>
      </c>
      <c r="H38" s="40" t="s">
        <v>298</v>
      </c>
      <c r="I38" s="40" t="s">
        <v>298</v>
      </c>
      <c r="J38" s="40"/>
      <c r="K38" s="78" t="s">
        <v>20</v>
      </c>
      <c r="L38" s="40"/>
      <c r="M38" s="40"/>
      <c r="N38" s="78" t="s">
        <v>37</v>
      </c>
      <c r="O38" s="40"/>
      <c r="P38" s="78" t="s">
        <v>300</v>
      </c>
      <c r="Q38" s="40"/>
      <c r="R38" s="40"/>
      <c r="S38" s="79" t="s">
        <v>327</v>
      </c>
      <c r="T38" s="45"/>
    </row>
    <row r="39" spans="1:20" ht="30.75" customHeight="1" x14ac:dyDescent="0.2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 x14ac:dyDescent="0.2">
      <c r="A40" s="43" t="str">
        <f>'S6 Maquette'!B40</f>
        <v>UE Ressources humaines 2</v>
      </c>
      <c r="B40" s="43" t="str">
        <f>'S6 Maquette'!C40</f>
        <v>OPTION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 x14ac:dyDescent="0.2">
      <c r="A41" s="64" t="str">
        <f>'S6 Maquette'!B41</f>
        <v>Gestion prévisionnelle des emplois et des compétences (ILEEGP6)</v>
      </c>
      <c r="B41" s="43" t="str">
        <f>'S6 Maquette'!C41</f>
        <v>ECUE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" t="s">
        <v>304</v>
      </c>
      <c r="T41" s="45"/>
    </row>
    <row r="42" spans="1:20" ht="30.75" customHeight="1" x14ac:dyDescent="0.2">
      <c r="A42" s="43" t="str">
        <f>'S6 Maquette'!B42</f>
        <v xml:space="preserve">Droit administratif et social </v>
      </c>
      <c r="B42" s="43" t="str">
        <f>'S6 Maquette'!C42</f>
        <v>ECUE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 x14ac:dyDescent="0.2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 x14ac:dyDescent="0.2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 x14ac:dyDescent="0.2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 x14ac:dyDescent="0.2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 x14ac:dyDescent="0.2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 x14ac:dyDescent="0.2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 x14ac:dyDescent="0.2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 x14ac:dyDescent="0.2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 x14ac:dyDescent="0.2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 x14ac:dyDescent="0.2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 x14ac:dyDescent="0.2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 x14ac:dyDescent="0.2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 x14ac:dyDescent="0.2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 x14ac:dyDescent="0.2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 x14ac:dyDescent="0.2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 x14ac:dyDescent="0.2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 x14ac:dyDescent="0.2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 x14ac:dyDescent="0.2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 x14ac:dyDescent="0.2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 x14ac:dyDescent="0.2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 x14ac:dyDescent="0.2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 x14ac:dyDescent="0.2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 x14ac:dyDescent="0.2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 x14ac:dyDescent="0.2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 x14ac:dyDescent="0.2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 x14ac:dyDescent="0.2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 x14ac:dyDescent="0.2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 x14ac:dyDescent="0.2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 x14ac:dyDescent="0.2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 x14ac:dyDescent="0.2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 x14ac:dyDescent="0.2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 x14ac:dyDescent="0.2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 x14ac:dyDescent="0.2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 x14ac:dyDescent="0.2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 x14ac:dyDescent="0.2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 x14ac:dyDescent="0.2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 x14ac:dyDescent="0.2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 x14ac:dyDescent="0.2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 x14ac:dyDescent="0.2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 x14ac:dyDescent="0.2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 x14ac:dyDescent="0.2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 x14ac:dyDescent="0.2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 x14ac:dyDescent="0.2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 x14ac:dyDescent="0.2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 x14ac:dyDescent="0.2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 x14ac:dyDescent="0.2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 x14ac:dyDescent="0.2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 x14ac:dyDescent="0.2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 x14ac:dyDescent="0.2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 x14ac:dyDescent="0.2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 x14ac:dyDescent="0.2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 x14ac:dyDescent="0.2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 x14ac:dyDescent="0.2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 x14ac:dyDescent="0.2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 x14ac:dyDescent="0.2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 x14ac:dyDescent="0.2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 x14ac:dyDescent="0.2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 x14ac:dyDescent="0.2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 x14ac:dyDescent="0.2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 x14ac:dyDescent="0.2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 x14ac:dyDescent="0.2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 x14ac:dyDescent="0.2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 x14ac:dyDescent="0.2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 x14ac:dyDescent="0.2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 x14ac:dyDescent="0.2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 x14ac:dyDescent="0.2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 x14ac:dyDescent="0.2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 x14ac:dyDescent="0.2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 x14ac:dyDescent="0.2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 x14ac:dyDescent="0.2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 x14ac:dyDescent="0.2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 x14ac:dyDescent="0.2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 x14ac:dyDescent="0.2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 x14ac:dyDescent="0.2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 x14ac:dyDescent="0.2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 x14ac:dyDescent="0.2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 x14ac:dyDescent="0.2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 x14ac:dyDescent="0.2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 x14ac:dyDescent="0.2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 x14ac:dyDescent="0.2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 x14ac:dyDescent="0.2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 x14ac:dyDescent="0.2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 x14ac:dyDescent="0.2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 x14ac:dyDescent="0.2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 x14ac:dyDescent="0.2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 x14ac:dyDescent="0.2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 x14ac:dyDescent="0.2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 x14ac:dyDescent="0.2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 x14ac:dyDescent="0.2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 x14ac:dyDescent="0.2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 x14ac:dyDescent="0.2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 x14ac:dyDescent="0.2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 x14ac:dyDescent="0.2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 x14ac:dyDescent="0.2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 x14ac:dyDescent="0.2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 x14ac:dyDescent="0.2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 x14ac:dyDescent="0.2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 x14ac:dyDescent="0.2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 x14ac:dyDescent="0.2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 x14ac:dyDescent="0.2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 x14ac:dyDescent="0.2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 x14ac:dyDescent="0.2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 x14ac:dyDescent="0.2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 x14ac:dyDescent="0.2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 x14ac:dyDescent="0.2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 x14ac:dyDescent="0.2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 x14ac:dyDescent="0.2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 x14ac:dyDescent="0.2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 x14ac:dyDescent="0.2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 x14ac:dyDescent="0.2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 x14ac:dyDescent="0.2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 x14ac:dyDescent="0.2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 x14ac:dyDescent="0.2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 x14ac:dyDescent="0.2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 x14ac:dyDescent="0.2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 x14ac:dyDescent="0.2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 x14ac:dyDescent="0.2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 x14ac:dyDescent="0.2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 x14ac:dyDescent="0.2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 x14ac:dyDescent="0.2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 x14ac:dyDescent="0.2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 x14ac:dyDescent="0.2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 x14ac:dyDescent="0.2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 x14ac:dyDescent="0.2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 x14ac:dyDescent="0.2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 x14ac:dyDescent="0.2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 x14ac:dyDescent="0.2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 x14ac:dyDescent="0.2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 x14ac:dyDescent="0.2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 x14ac:dyDescent="0.2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 x14ac:dyDescent="0.2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 x14ac:dyDescent="0.2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 x14ac:dyDescent="0.2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 x14ac:dyDescent="0.2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 x14ac:dyDescent="0.2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 x14ac:dyDescent="0.2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 x14ac:dyDescent="0.2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 x14ac:dyDescent="0.2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 x14ac:dyDescent="0.2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 x14ac:dyDescent="0.2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 x14ac:dyDescent="0.2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 x14ac:dyDescent="0.2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 x14ac:dyDescent="0.2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 x14ac:dyDescent="0.2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 x14ac:dyDescent="0.2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 x14ac:dyDescent="0.2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 x14ac:dyDescent="0.2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 x14ac:dyDescent="0.2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 x14ac:dyDescent="0.2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 x14ac:dyDescent="0.2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 x14ac:dyDescent="0.2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 x14ac:dyDescent="0.2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 x14ac:dyDescent="0.2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 x14ac:dyDescent="0.2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 x14ac:dyDescent="0.2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 x14ac:dyDescent="0.2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 x14ac:dyDescent="0.2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 x14ac:dyDescent="0.2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 x14ac:dyDescent="0.2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 x14ac:dyDescent="0.2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 x14ac:dyDescent="0.2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 x14ac:dyDescent="0.2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 x14ac:dyDescent="0.2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 x14ac:dyDescent="0.2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 x14ac:dyDescent="0.2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 x14ac:dyDescent="0.2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 x14ac:dyDescent="0.2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 x14ac:dyDescent="0.2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 x14ac:dyDescent="0.2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 x14ac:dyDescent="0.2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 x14ac:dyDescent="0.2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 x14ac:dyDescent="0.2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 x14ac:dyDescent="0.2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 x14ac:dyDescent="0.2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 x14ac:dyDescent="0.2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 x14ac:dyDescent="0.2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 x14ac:dyDescent="0.2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 x14ac:dyDescent="0.2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 x14ac:dyDescent="0.2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 x14ac:dyDescent="0.2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 x14ac:dyDescent="0.2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 x14ac:dyDescent="0.2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 x14ac:dyDescent="0.2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 x14ac:dyDescent="0.2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 x14ac:dyDescent="0.2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 x14ac:dyDescent="0.2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 x14ac:dyDescent="0.2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 x14ac:dyDescent="0.2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 x14ac:dyDescent="0.2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 x14ac:dyDescent="0.2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 x14ac:dyDescent="0.2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 x14ac:dyDescent="0.2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 x14ac:dyDescent="0.2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 x14ac:dyDescent="0.2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 x14ac:dyDescent="0.2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 x14ac:dyDescent="0.2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 x14ac:dyDescent="0.2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 x14ac:dyDescent="0.2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 x14ac:dyDescent="0.2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 x14ac:dyDescent="0.2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 x14ac:dyDescent="0.2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 x14ac:dyDescent="0.2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 x14ac:dyDescent="0.2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 x14ac:dyDescent="0.2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 x14ac:dyDescent="0.2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 x14ac:dyDescent="0.2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 x14ac:dyDescent="0.2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 x14ac:dyDescent="0.2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 x14ac:dyDescent="0.2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 x14ac:dyDescent="0.2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 x14ac:dyDescent="0.2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 x14ac:dyDescent="0.2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 x14ac:dyDescent="0.2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 x14ac:dyDescent="0.2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 x14ac:dyDescent="0.2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 x14ac:dyDescent="0.2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 x14ac:dyDescent="0.2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 x14ac:dyDescent="0.2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 x14ac:dyDescent="0.2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 x14ac:dyDescent="0.2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 x14ac:dyDescent="0.2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 x14ac:dyDescent="0.2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 x14ac:dyDescent="0.2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 x14ac:dyDescent="0.2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 x14ac:dyDescent="0.2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 x14ac:dyDescent="0.2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 x14ac:dyDescent="0.2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 x14ac:dyDescent="0.2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 x14ac:dyDescent="0.2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 x14ac:dyDescent="0.2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 x14ac:dyDescent="0.2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 x14ac:dyDescent="0.2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 x14ac:dyDescent="0.2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 x14ac:dyDescent="0.2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 x14ac:dyDescent="0.2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 x14ac:dyDescent="0.2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 x14ac:dyDescent="0.2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 x14ac:dyDescent="0.2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 x14ac:dyDescent="0.2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 x14ac:dyDescent="0.2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 x14ac:dyDescent="0.2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 x14ac:dyDescent="0.2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 x14ac:dyDescent="0.2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 x14ac:dyDescent="0.2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 x14ac:dyDescent="0.2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 x14ac:dyDescent="0.2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 x14ac:dyDescent="0.2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 x14ac:dyDescent="0.2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 x14ac:dyDescent="0.2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 x14ac:dyDescent="0.2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 x14ac:dyDescent="0.2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 x14ac:dyDescent="0.2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 x14ac:dyDescent="0.2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 x14ac:dyDescent="0.2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 x14ac:dyDescent="0.2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 x14ac:dyDescent="0.2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 x14ac:dyDescent="0.2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 x14ac:dyDescent="0.2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4" priority="15">
      <formula>$C1="Parcours Pédagogique"</formula>
    </cfRule>
    <cfRule type="expression" dxfId="23" priority="17">
      <formula>$C1="OPTION"</formula>
    </cfRule>
    <cfRule type="expression" dxfId="22" priority="16">
      <formula>$C1="BLOC"</formula>
    </cfRule>
  </conditionalFormatting>
  <conditionalFormatting sqref="A16:S40 A41:R41 A42:S298 T16">
    <cfRule type="expression" dxfId="21" priority="20">
      <formula>$C16="Modification MCC"</formula>
    </cfRule>
  </conditionalFormatting>
  <conditionalFormatting sqref="A18:S40 A41:R41 A42:S300 T18">
    <cfRule type="expression" dxfId="20" priority="25">
      <formula>$C18="Modification"</formula>
    </cfRule>
  </conditionalFormatting>
  <conditionalFormatting sqref="B1:S9 B10:E10 J10:S11 B11:D11 B12:M12 P12 B13:L13 B14:N14 P14:S17 B15:M17 B301:S999">
    <cfRule type="expression" dxfId="19" priority="23">
      <formula>$D1="Fermeture"</formula>
    </cfRule>
    <cfRule type="expression" dxfId="18" priority="22">
      <formula>$D1="Création"</formula>
    </cfRule>
  </conditionalFormatting>
  <conditionalFormatting sqref="C1:S999">
    <cfRule type="expression" dxfId="17" priority="1">
      <formula>$B1="Option"</formula>
    </cfRule>
  </conditionalFormatting>
  <conditionalFormatting sqref="J1:J999">
    <cfRule type="expression" dxfId="16" priority="13">
      <formula>$I1="NON"</formula>
    </cfRule>
  </conditionalFormatting>
  <conditionalFormatting sqref="L1:L999">
    <cfRule type="expression" dxfId="15" priority="8">
      <formula>$K1="CCI (CC Intégral)"</formula>
    </cfRule>
    <cfRule type="expression" dxfId="14" priority="9">
      <formula>$K1="CT (Contrôle terminal)"</formula>
    </cfRule>
  </conditionalFormatting>
  <conditionalFormatting sqref="L18:L300 M18">
    <cfRule type="expression" dxfId="13" priority="18">
      <formula>$K1="CT (Contrôle terminal)"</formula>
    </cfRule>
  </conditionalFormatting>
  <conditionalFormatting sqref="L18:L300">
    <cfRule type="expression" dxfId="12" priority="19">
      <formula>$K1="CCI (CC Intégral)"</formula>
    </cfRule>
  </conditionalFormatting>
  <conditionalFormatting sqref="M1:M999">
    <cfRule type="expression" dxfId="11" priority="14">
      <formula>$K1="CT (Contrôle terminal)"</formula>
    </cfRule>
  </conditionalFormatting>
  <conditionalFormatting sqref="N1:O999">
    <cfRule type="expression" dxfId="10" priority="12">
      <formula>$K1="CCI (CC Intégral)"</formula>
    </cfRule>
  </conditionalFormatting>
  <conditionalFormatting sqref="P14:S17 B15:M17 B1:S9 J10:S11 B12:M12 B14:N14 B301:S999 B13:L13 B10:E10 B11:D11 P12">
    <cfRule type="expression" dxfId="9" priority="21">
      <formula>$D1="Modification"</formula>
    </cfRule>
  </conditionalFormatting>
  <conditionalFormatting sqref="Q1:R999">
    <cfRule type="expression" dxfId="8" priority="10">
      <formula>$P1="Autres"</formula>
    </cfRule>
  </conditionalFormatting>
  <conditionalFormatting sqref="S1:S999">
    <cfRule type="expression" dxfId="7" priority="2">
      <formula>$P1="CT (Contrôle terminal)"</formula>
    </cfRule>
  </conditionalFormatting>
  <conditionalFormatting sqref="S41">
    <cfRule type="expression" dxfId="6" priority="6">
      <formula>$C41="Fermeture"</formula>
    </cfRule>
    <cfRule type="expression" dxfId="5" priority="5">
      <formula>$C41="Création"</formula>
    </cfRule>
    <cfRule type="expression" dxfId="4" priority="4">
      <formula>$C41="Modification"</formula>
    </cfRule>
    <cfRule type="expression" dxfId="3" priority="3">
      <formula>$C41="Modification MCC"</formula>
    </cfRule>
  </conditionalFormatting>
  <conditionalFormatting sqref="T18 A18:S40 A41:R41 A42:S300">
    <cfRule type="expression" dxfId="2" priority="26">
      <formula>$C18="Création"</formula>
    </cfRule>
    <cfRule type="expression" dxfId="1" priority="27">
      <formula>$C18="Fermeture"</formula>
    </cfRule>
  </conditionalFormatting>
  <conditionalFormatting sqref="T18">
    <cfRule type="expression" dxfId="0" priority="11">
      <formula>$P18="CT (Contrôle terminal)"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6D13-5BDD-4BCB-AAF5-7920C0CF4707}">
  <dimension ref="A1:T47"/>
  <sheetViews>
    <sheetView topLeftCell="A16" zoomScale="150" zoomScaleNormal="150" workbookViewId="0">
      <selection activeCell="F55" sqref="F55"/>
    </sheetView>
  </sheetViews>
  <sheetFormatPr baseColWidth="10" defaultColWidth="11.33203125" defaultRowHeight="15" x14ac:dyDescent="0.2"/>
  <cols>
    <col min="1" max="1" width="54.5" customWidth="1"/>
    <col min="2" max="2" width="14.1640625" customWidth="1"/>
    <col min="7" max="7" width="15.33203125" customWidth="1"/>
    <col min="8" max="8" width="12.1640625" customWidth="1"/>
    <col min="9" max="9" width="12.6640625" customWidth="1"/>
    <col min="10" max="10" width="12.83203125" customWidth="1"/>
    <col min="11" max="11" width="18.33203125" bestFit="1" customWidth="1"/>
    <col min="13" max="13" width="14.1640625" customWidth="1"/>
    <col min="14" max="14" width="15.83203125" customWidth="1"/>
    <col min="16" max="16" width="18.33203125" customWidth="1"/>
    <col min="17" max="17" width="17" customWidth="1"/>
    <col min="18" max="18" width="13.1640625" customWidth="1"/>
    <col min="20" max="20" width="13.33203125" customWidth="1"/>
  </cols>
  <sheetData>
    <row r="1" spans="1:19" x14ac:dyDescent="0.2">
      <c r="A1" s="137"/>
      <c r="B1" s="137"/>
      <c r="C1" s="137"/>
      <c r="D1" s="137"/>
      <c r="E1" s="137"/>
      <c r="F1" s="137"/>
      <c r="G1" s="137"/>
      <c r="H1" s="137"/>
      <c r="I1" s="137"/>
      <c r="J1" s="37"/>
    </row>
    <row r="2" spans="1:19" x14ac:dyDescent="0.2">
      <c r="A2" s="137"/>
      <c r="B2" s="137"/>
      <c r="C2" s="137"/>
      <c r="D2" s="137"/>
      <c r="E2" s="137"/>
      <c r="F2" s="137"/>
      <c r="G2" s="137"/>
      <c r="H2" s="137"/>
      <c r="I2" s="137"/>
      <c r="J2" s="37"/>
    </row>
    <row r="3" spans="1:19" x14ac:dyDescent="0.2">
      <c r="A3" s="137"/>
      <c r="B3" s="137"/>
      <c r="C3" s="137"/>
      <c r="D3" s="137"/>
      <c r="E3" s="137"/>
      <c r="F3" s="137"/>
      <c r="G3" s="137"/>
      <c r="H3" s="137"/>
      <c r="I3" s="137"/>
      <c r="J3" s="37"/>
    </row>
    <row r="4" spans="1:19" x14ac:dyDescent="0.2">
      <c r="A4" s="137"/>
      <c r="B4" s="137"/>
      <c r="C4" s="137"/>
      <c r="D4" s="137"/>
      <c r="E4" s="137"/>
      <c r="F4" s="137"/>
      <c r="G4" s="137"/>
      <c r="H4" s="137"/>
      <c r="I4" s="137"/>
      <c r="J4" s="37"/>
    </row>
    <row r="5" spans="1:19" x14ac:dyDescent="0.2">
      <c r="A5" s="137"/>
      <c r="B5" s="137"/>
      <c r="C5" s="137"/>
      <c r="D5" s="137"/>
      <c r="E5" s="137"/>
      <c r="F5" s="137"/>
      <c r="G5" s="137"/>
      <c r="H5" s="137"/>
      <c r="I5" s="137"/>
      <c r="J5" s="37"/>
    </row>
    <row r="6" spans="1:19" x14ac:dyDescent="0.2">
      <c r="A6" s="137"/>
      <c r="B6" s="137"/>
      <c r="C6" s="137"/>
      <c r="D6" s="137"/>
      <c r="E6" s="137"/>
      <c r="F6" s="137"/>
      <c r="G6" s="137"/>
      <c r="H6" s="137"/>
      <c r="I6" s="137"/>
      <c r="J6" s="37"/>
    </row>
    <row r="7" spans="1:19" ht="19" x14ac:dyDescent="0.2">
      <c r="A7" s="138" t="s">
        <v>212</v>
      </c>
      <c r="B7" s="136" t="s">
        <v>52</v>
      </c>
      <c r="C7" s="116" t="s">
        <v>273</v>
      </c>
      <c r="D7" s="116"/>
      <c r="E7" s="141" t="s">
        <v>78</v>
      </c>
      <c r="F7" s="142"/>
      <c r="G7" s="116" t="s">
        <v>274</v>
      </c>
      <c r="H7" s="136">
        <v>0</v>
      </c>
      <c r="I7" s="136"/>
      <c r="J7" s="38"/>
      <c r="K7" s="21"/>
    </row>
    <row r="8" spans="1:19" ht="19" x14ac:dyDescent="0.2">
      <c r="A8" s="139"/>
      <c r="B8" s="136"/>
      <c r="C8" s="116"/>
      <c r="D8" s="116"/>
      <c r="E8" s="141"/>
      <c r="F8" s="142"/>
      <c r="G8" s="116"/>
      <c r="H8" s="136"/>
      <c r="I8" s="136"/>
      <c r="J8" s="38"/>
      <c r="K8" s="21"/>
    </row>
    <row r="9" spans="1:19" ht="19" x14ac:dyDescent="0.2">
      <c r="A9" s="139"/>
      <c r="B9" s="136"/>
      <c r="C9" s="116"/>
      <c r="D9" s="116"/>
      <c r="E9" s="141"/>
      <c r="F9" s="142"/>
      <c r="G9" s="116"/>
      <c r="H9" s="136"/>
      <c r="I9" s="136"/>
      <c r="J9" s="38"/>
      <c r="K9" s="21"/>
    </row>
    <row r="10" spans="1:19" ht="19" x14ac:dyDescent="0.2">
      <c r="A10" s="139"/>
      <c r="B10" s="136"/>
      <c r="C10" s="117" t="s">
        <v>215</v>
      </c>
      <c r="D10" s="117"/>
      <c r="E10" s="124" t="s">
        <v>78</v>
      </c>
      <c r="F10" s="125"/>
      <c r="G10" s="125"/>
      <c r="H10" s="125"/>
      <c r="I10" s="126"/>
      <c r="J10" s="39"/>
      <c r="K10" s="21"/>
    </row>
    <row r="11" spans="1:19" ht="19" x14ac:dyDescent="0.2">
      <c r="A11" s="140"/>
      <c r="B11" s="136"/>
      <c r="C11" s="117"/>
      <c r="D11" s="117"/>
      <c r="E11" s="127"/>
      <c r="F11" s="128"/>
      <c r="G11" s="128"/>
      <c r="H11" s="128"/>
      <c r="I11" s="129"/>
      <c r="J11" s="39"/>
      <c r="K11" s="21"/>
    </row>
    <row r="12" spans="1:19" x14ac:dyDescent="0.2">
      <c r="C12" s="16"/>
      <c r="I12" s="35"/>
      <c r="J12" s="35"/>
      <c r="M12" s="132" t="s">
        <v>275</v>
      </c>
      <c r="N12" s="133"/>
      <c r="O12" s="143"/>
      <c r="P12" s="132" t="s">
        <v>276</v>
      </c>
      <c r="Q12" s="133"/>
      <c r="R12" s="133"/>
      <c r="S12" s="143"/>
    </row>
    <row r="13" spans="1:19" x14ac:dyDescent="0.2">
      <c r="A13" s="145" t="s">
        <v>216</v>
      </c>
      <c r="B13" s="147" t="s">
        <v>217</v>
      </c>
      <c r="C13" s="147"/>
      <c r="D13" s="145" t="s">
        <v>277</v>
      </c>
      <c r="E13" s="147">
        <v>0</v>
      </c>
      <c r="F13" s="147"/>
      <c r="G13" s="147"/>
      <c r="I13" s="35"/>
      <c r="J13" s="35"/>
      <c r="M13" s="134"/>
      <c r="N13" s="135"/>
      <c r="O13" s="144"/>
      <c r="P13" s="134"/>
      <c r="Q13" s="135"/>
      <c r="R13" s="135"/>
      <c r="S13" s="144"/>
    </row>
    <row r="14" spans="1:19" x14ac:dyDescent="0.2">
      <c r="A14" s="146"/>
      <c r="B14" s="147"/>
      <c r="C14" s="147"/>
      <c r="D14" s="146"/>
      <c r="E14" s="147"/>
      <c r="F14" s="147"/>
      <c r="G14" s="147"/>
      <c r="I14" s="35"/>
      <c r="J14" s="35"/>
      <c r="M14" s="115" t="s">
        <v>278</v>
      </c>
      <c r="N14" s="132" t="s">
        <v>279</v>
      </c>
      <c r="O14" s="143"/>
      <c r="P14" s="137"/>
      <c r="Q14" s="150"/>
      <c r="R14" s="153"/>
      <c r="S14" s="145"/>
    </row>
    <row r="15" spans="1:19" x14ac:dyDescent="0.2">
      <c r="A15" s="145" t="s">
        <v>280</v>
      </c>
      <c r="B15" s="155" t="s">
        <v>186</v>
      </c>
      <c r="C15" s="156"/>
      <c r="D15" s="145" t="s">
        <v>281</v>
      </c>
      <c r="E15" s="147">
        <v>0</v>
      </c>
      <c r="F15" s="147"/>
      <c r="G15" s="147"/>
      <c r="I15" s="35"/>
      <c r="J15" s="35"/>
      <c r="M15" s="115"/>
      <c r="N15" s="148"/>
      <c r="O15" s="149"/>
      <c r="P15" s="137"/>
      <c r="Q15" s="151"/>
      <c r="R15" s="153"/>
      <c r="S15" s="154"/>
    </row>
    <row r="16" spans="1:19" x14ac:dyDescent="0.2">
      <c r="A16" s="146"/>
      <c r="B16" s="157"/>
      <c r="C16" s="158"/>
      <c r="D16" s="146"/>
      <c r="E16" s="147"/>
      <c r="F16" s="147"/>
      <c r="G16" s="147"/>
      <c r="I16" s="35"/>
      <c r="J16" s="35"/>
      <c r="M16" s="115"/>
      <c r="N16" s="148"/>
      <c r="O16" s="149"/>
      <c r="P16" s="137"/>
      <c r="Q16" s="151"/>
      <c r="R16" s="153"/>
      <c r="S16" s="154"/>
    </row>
    <row r="17" spans="1:20" x14ac:dyDescent="0.2">
      <c r="L17" s="17"/>
      <c r="M17" s="115"/>
      <c r="N17" s="134"/>
      <c r="O17" s="144"/>
      <c r="P17" s="137"/>
      <c r="Q17" s="152"/>
      <c r="R17" s="153"/>
      <c r="S17" s="146"/>
    </row>
    <row r="18" spans="1:20" ht="48" x14ac:dyDescent="0.2">
      <c r="A18" s="3" t="s">
        <v>282</v>
      </c>
      <c r="B18" s="36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x14ac:dyDescent="0.2">
      <c r="A19" s="54" t="s">
        <v>308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x14ac:dyDescent="0.2">
      <c r="A20" s="54" t="s">
        <v>230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x14ac:dyDescent="0.2">
      <c r="A21" s="54" t="s">
        <v>232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x14ac:dyDescent="0.2">
      <c r="A22" s="54" t="s">
        <v>309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x14ac:dyDescent="0.2">
      <c r="A23" s="54" t="s">
        <v>235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x14ac:dyDescent="0.2">
      <c r="A24" s="54" t="s">
        <v>310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x14ac:dyDescent="0.2">
      <c r="A25" s="54" t="s">
        <v>311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x14ac:dyDescent="0.2">
      <c r="A26" s="54" t="s">
        <v>312</v>
      </c>
      <c r="B26" s="55" t="s">
        <v>23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16" x14ac:dyDescent="0.2">
      <c r="A27" s="43" t="s">
        <v>313</v>
      </c>
      <c r="B27" s="43" t="s">
        <v>13</v>
      </c>
      <c r="C27" s="42">
        <v>0</v>
      </c>
      <c r="D27" s="7"/>
      <c r="E27" s="7" t="s">
        <v>298</v>
      </c>
      <c r="F27" s="7" t="s">
        <v>298</v>
      </c>
      <c r="G27" s="40" t="s">
        <v>298</v>
      </c>
      <c r="H27" s="40" t="s">
        <v>298</v>
      </c>
      <c r="I27" s="7" t="s">
        <v>298</v>
      </c>
      <c r="J27" s="40">
        <v>7</v>
      </c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16" x14ac:dyDescent="0.2">
      <c r="A28" s="89" t="s">
        <v>314</v>
      </c>
      <c r="B28" s="43" t="s">
        <v>23</v>
      </c>
      <c r="C28" s="42">
        <v>0</v>
      </c>
      <c r="D28" s="7">
        <v>2</v>
      </c>
      <c r="E28" s="7" t="s">
        <v>298</v>
      </c>
      <c r="F28" s="7" t="s">
        <v>298</v>
      </c>
      <c r="G28" s="40" t="s">
        <v>298</v>
      </c>
      <c r="H28" s="40" t="s">
        <v>298</v>
      </c>
      <c r="I28" s="7" t="s">
        <v>298</v>
      </c>
      <c r="J28" s="40"/>
      <c r="K28" s="40" t="s">
        <v>20</v>
      </c>
      <c r="L28" s="40"/>
      <c r="M28" s="40">
        <v>1</v>
      </c>
      <c r="N28" s="78" t="s">
        <v>333</v>
      </c>
      <c r="O28" s="78" t="s">
        <v>332</v>
      </c>
      <c r="P28" s="40" t="s">
        <v>20</v>
      </c>
      <c r="Q28" s="78" t="s">
        <v>334</v>
      </c>
      <c r="R28" s="40"/>
      <c r="S28" s="40"/>
      <c r="T28" s="45"/>
    </row>
    <row r="29" spans="1:20" ht="16" x14ac:dyDescent="0.2">
      <c r="A29" s="43" t="s">
        <v>315</v>
      </c>
      <c r="B29" s="43" t="s">
        <v>23</v>
      </c>
      <c r="C29" s="42">
        <v>0</v>
      </c>
      <c r="D29" s="7">
        <v>1</v>
      </c>
      <c r="E29" s="7" t="s">
        <v>298</v>
      </c>
      <c r="F29" s="7" t="s">
        <v>298</v>
      </c>
      <c r="G29" s="40" t="s">
        <v>298</v>
      </c>
      <c r="H29" s="40" t="s">
        <v>298</v>
      </c>
      <c r="I29" s="7" t="s">
        <v>298</v>
      </c>
      <c r="J29" s="40"/>
      <c r="K29" s="40" t="s">
        <v>20</v>
      </c>
      <c r="L29" s="40"/>
      <c r="M29" s="40">
        <v>1</v>
      </c>
      <c r="N29" s="40" t="s">
        <v>328</v>
      </c>
      <c r="O29" s="40"/>
      <c r="P29" s="40" t="s">
        <v>20</v>
      </c>
      <c r="Q29" s="40" t="s">
        <v>21</v>
      </c>
      <c r="R29" s="40"/>
      <c r="S29" s="40"/>
      <c r="T29" s="45"/>
    </row>
    <row r="30" spans="1:20" ht="16" x14ac:dyDescent="0.2">
      <c r="A30" s="43" t="s">
        <v>316</v>
      </c>
      <c r="B30" s="43" t="s">
        <v>13</v>
      </c>
      <c r="C30" s="42">
        <v>0</v>
      </c>
      <c r="D30" s="7"/>
      <c r="E30" s="7" t="s">
        <v>298</v>
      </c>
      <c r="F30" s="7" t="s">
        <v>298</v>
      </c>
      <c r="G30" s="40" t="s">
        <v>298</v>
      </c>
      <c r="H30" s="40" t="s">
        <v>298</v>
      </c>
      <c r="I30" s="7" t="s">
        <v>298</v>
      </c>
      <c r="J30" s="40">
        <v>7</v>
      </c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16" x14ac:dyDescent="0.2">
      <c r="A31" s="43" t="s">
        <v>317</v>
      </c>
      <c r="B31" s="43" t="s">
        <v>23</v>
      </c>
      <c r="C31" s="42">
        <v>0</v>
      </c>
      <c r="D31" s="7">
        <v>1</v>
      </c>
      <c r="E31" s="7" t="s">
        <v>298</v>
      </c>
      <c r="F31" s="7" t="s">
        <v>298</v>
      </c>
      <c r="G31" s="40" t="s">
        <v>298</v>
      </c>
      <c r="H31" s="40" t="s">
        <v>298</v>
      </c>
      <c r="I31" s="7" t="s">
        <v>298</v>
      </c>
      <c r="J31" s="40"/>
      <c r="K31" s="40" t="s">
        <v>20</v>
      </c>
      <c r="L31" s="40"/>
      <c r="M31" s="40">
        <v>1</v>
      </c>
      <c r="N31" t="s">
        <v>306</v>
      </c>
      <c r="O31" s="40" t="s">
        <v>307</v>
      </c>
      <c r="P31" s="40" t="s">
        <v>20</v>
      </c>
      <c r="Q31" s="40" t="s">
        <v>306</v>
      </c>
      <c r="R31" s="40" t="s">
        <v>329</v>
      </c>
      <c r="S31" s="6" t="s">
        <v>326</v>
      </c>
      <c r="T31" s="45"/>
    </row>
    <row r="32" spans="1:20" ht="16" x14ac:dyDescent="0.2">
      <c r="A32" s="43" t="s">
        <v>318</v>
      </c>
      <c r="B32" s="43" t="s">
        <v>23</v>
      </c>
      <c r="C32" s="42">
        <v>0</v>
      </c>
      <c r="D32" s="7">
        <v>1</v>
      </c>
      <c r="E32" s="7" t="s">
        <v>298</v>
      </c>
      <c r="F32" s="7" t="s">
        <v>298</v>
      </c>
      <c r="G32" s="40" t="s">
        <v>298</v>
      </c>
      <c r="H32" s="40" t="s">
        <v>298</v>
      </c>
      <c r="I32" s="7" t="s">
        <v>298</v>
      </c>
      <c r="J32" s="40"/>
      <c r="K32" s="40" t="s">
        <v>20</v>
      </c>
      <c r="L32" s="40"/>
      <c r="M32" s="40">
        <v>1</v>
      </c>
      <c r="N32" s="40" t="s">
        <v>328</v>
      </c>
      <c r="O32" s="40"/>
      <c r="P32" s="40" t="s">
        <v>20</v>
      </c>
      <c r="Q32" s="40" t="s">
        <v>328</v>
      </c>
      <c r="R32" s="40"/>
      <c r="S32" s="6" t="s">
        <v>327</v>
      </c>
      <c r="T32" s="45"/>
    </row>
    <row r="33" spans="1:20" ht="16" x14ac:dyDescent="0.2">
      <c r="A33" s="43" t="s">
        <v>319</v>
      </c>
      <c r="B33" s="43" t="s">
        <v>13</v>
      </c>
      <c r="C33" s="42">
        <v>0</v>
      </c>
      <c r="D33" s="7"/>
      <c r="E33" s="7" t="s">
        <v>298</v>
      </c>
      <c r="F33" s="7" t="s">
        <v>298</v>
      </c>
      <c r="G33" s="40" t="s">
        <v>298</v>
      </c>
      <c r="H33" s="40" t="s">
        <v>298</v>
      </c>
      <c r="I33" s="7" t="s">
        <v>298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16" x14ac:dyDescent="0.2">
      <c r="A34" s="89" t="s">
        <v>320</v>
      </c>
      <c r="B34" s="83" t="s">
        <v>23</v>
      </c>
      <c r="C34" s="84">
        <v>0</v>
      </c>
      <c r="D34" s="85">
        <v>1</v>
      </c>
      <c r="E34" s="85" t="s">
        <v>298</v>
      </c>
      <c r="F34" s="85" t="s">
        <v>298</v>
      </c>
      <c r="G34" s="80" t="s">
        <v>298</v>
      </c>
      <c r="H34" s="80" t="s">
        <v>298</v>
      </c>
      <c r="I34" s="85" t="s">
        <v>298</v>
      </c>
      <c r="J34" s="80"/>
      <c r="K34" s="80" t="s">
        <v>20</v>
      </c>
      <c r="L34" s="80"/>
      <c r="M34" s="80">
        <v>1</v>
      </c>
      <c r="N34" s="80" t="s">
        <v>328</v>
      </c>
      <c r="O34" s="80"/>
      <c r="P34" s="80" t="s">
        <v>20</v>
      </c>
      <c r="Q34" s="78" t="s">
        <v>21</v>
      </c>
      <c r="R34" s="40"/>
      <c r="S34" s="40"/>
      <c r="T34" s="45"/>
    </row>
    <row r="35" spans="1:20" ht="16" x14ac:dyDescent="0.2">
      <c r="A35" s="43" t="s">
        <v>321</v>
      </c>
      <c r="B35" s="43" t="s">
        <v>23</v>
      </c>
      <c r="C35" s="42">
        <v>0</v>
      </c>
      <c r="D35" s="7">
        <v>1</v>
      </c>
      <c r="E35" s="7" t="s">
        <v>298</v>
      </c>
      <c r="F35" s="7" t="s">
        <v>298</v>
      </c>
      <c r="G35" s="40" t="s">
        <v>298</v>
      </c>
      <c r="H35" s="40" t="s">
        <v>298</v>
      </c>
      <c r="I35" s="7" t="s">
        <v>298</v>
      </c>
      <c r="J35" s="40"/>
      <c r="K35" s="40" t="s">
        <v>20</v>
      </c>
      <c r="L35" s="40"/>
      <c r="M35" s="40">
        <v>1</v>
      </c>
      <c r="N35" s="40" t="s">
        <v>328</v>
      </c>
      <c r="O35" s="40"/>
      <c r="P35" s="40" t="s">
        <v>20</v>
      </c>
      <c r="Q35" s="40" t="s">
        <v>21</v>
      </c>
      <c r="R35" s="40"/>
      <c r="S35" s="40"/>
      <c r="T35" s="45"/>
    </row>
    <row r="36" spans="1:20" ht="16" x14ac:dyDescent="0.2">
      <c r="A36" s="43" t="s">
        <v>322</v>
      </c>
      <c r="B36" s="43" t="s">
        <v>13</v>
      </c>
      <c r="C36" s="42">
        <v>0</v>
      </c>
      <c r="D36" s="7"/>
      <c r="E36" s="7" t="s">
        <v>298</v>
      </c>
      <c r="F36" s="7" t="s">
        <v>298</v>
      </c>
      <c r="G36" s="40" t="s">
        <v>298</v>
      </c>
      <c r="H36" s="40" t="s">
        <v>298</v>
      </c>
      <c r="I36" s="40" t="s">
        <v>298</v>
      </c>
      <c r="J36" s="76"/>
      <c r="K36" s="76" t="s">
        <v>20</v>
      </c>
      <c r="L36" s="76"/>
      <c r="M36" s="76">
        <v>1</v>
      </c>
      <c r="N36" s="76" t="s">
        <v>328</v>
      </c>
      <c r="O36" s="40"/>
      <c r="P36" s="76" t="s">
        <v>20</v>
      </c>
      <c r="Q36" s="76" t="s">
        <v>328</v>
      </c>
      <c r="R36" s="40"/>
      <c r="S36" s="70" t="s">
        <v>327</v>
      </c>
      <c r="T36" s="45"/>
    </row>
    <row r="37" spans="1:20" ht="16" x14ac:dyDescent="0.2">
      <c r="A37" s="43" t="s">
        <v>323</v>
      </c>
      <c r="B37" s="43" t="s">
        <v>23</v>
      </c>
      <c r="C37" s="42">
        <v>0</v>
      </c>
      <c r="D37" s="86">
        <v>2</v>
      </c>
      <c r="E37" s="86" t="s">
        <v>298</v>
      </c>
      <c r="F37" s="86" t="s">
        <v>298</v>
      </c>
      <c r="G37" s="78" t="s">
        <v>298</v>
      </c>
      <c r="H37" s="78" t="s">
        <v>298</v>
      </c>
      <c r="I37" s="78" t="s">
        <v>298</v>
      </c>
      <c r="J37" s="78"/>
      <c r="K37" s="78" t="s">
        <v>20</v>
      </c>
      <c r="L37" s="78"/>
      <c r="M37" s="78">
        <v>1</v>
      </c>
      <c r="N37" s="78" t="s">
        <v>328</v>
      </c>
      <c r="O37" s="40"/>
      <c r="P37" s="78" t="s">
        <v>20</v>
      </c>
      <c r="Q37" s="78" t="s">
        <v>328</v>
      </c>
      <c r="R37" s="40"/>
      <c r="S37" s="78" t="s">
        <v>327</v>
      </c>
      <c r="T37" s="45"/>
    </row>
    <row r="38" spans="1:20" ht="16" x14ac:dyDescent="0.2">
      <c r="A38" s="43" t="s">
        <v>265</v>
      </c>
      <c r="B38" s="43" t="s">
        <v>23</v>
      </c>
      <c r="C38" s="42" t="s">
        <v>15</v>
      </c>
      <c r="D38" s="86">
        <v>1</v>
      </c>
      <c r="E38" s="86" t="s">
        <v>298</v>
      </c>
      <c r="F38" s="86" t="s">
        <v>298</v>
      </c>
      <c r="G38" s="78" t="s">
        <v>298</v>
      </c>
      <c r="H38" s="78" t="s">
        <v>298</v>
      </c>
      <c r="I38" s="78" t="s">
        <v>298</v>
      </c>
      <c r="J38" s="78"/>
      <c r="K38" s="78" t="s">
        <v>20</v>
      </c>
      <c r="L38" s="78"/>
      <c r="M38" s="78">
        <v>1</v>
      </c>
      <c r="N38" s="78" t="s">
        <v>328</v>
      </c>
      <c r="O38" s="40"/>
      <c r="P38" s="78" t="s">
        <v>20</v>
      </c>
      <c r="Q38" s="78" t="s">
        <v>328</v>
      </c>
      <c r="R38" s="40"/>
      <c r="S38" s="78" t="s">
        <v>327</v>
      </c>
      <c r="T38" s="45"/>
    </row>
    <row r="39" spans="1:20" x14ac:dyDescent="0.2">
      <c r="A39" s="43">
        <v>0</v>
      </c>
      <c r="B39" s="43">
        <v>0</v>
      </c>
      <c r="C39" s="42"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x14ac:dyDescent="0.2">
      <c r="A40" s="43" t="s">
        <v>324</v>
      </c>
      <c r="B40" s="43" t="s">
        <v>38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x14ac:dyDescent="0.2">
      <c r="A41" s="43" t="s">
        <v>325</v>
      </c>
      <c r="B41" s="43" t="s">
        <v>23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6" t="s">
        <v>304</v>
      </c>
      <c r="T41" s="45"/>
    </row>
    <row r="42" spans="1:20" x14ac:dyDescent="0.2">
      <c r="A42" s="87" t="s">
        <v>330</v>
      </c>
      <c r="B42" s="89" t="s">
        <v>23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79" t="s">
        <v>304</v>
      </c>
      <c r="T42" s="90"/>
    </row>
    <row r="43" spans="1:20" x14ac:dyDescent="0.2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x14ac:dyDescent="0.2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x14ac:dyDescent="0.2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x14ac:dyDescent="0.2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x14ac:dyDescent="0.2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ebfe410-571b-4425-93da-db22f790823f"/>
    <ds:schemaRef ds:uri="68c1812f-f52d-48e3-a5ba-9f3ea47a9e1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1374C-436D-4B75-BE0D-18F8A8C57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DA</vt:lpstr>
      <vt:lpstr>S6 Maquette</vt:lpstr>
      <vt:lpstr>S6 MCC</vt:lpstr>
      <vt:lpstr>S6 MCC DA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2025-07-24T09:53:20Z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