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rsemaine\Desktop\MCC 2024 2029\MCC MASTERS ODYSSEE 2024\"/>
    </mc:Choice>
  </mc:AlternateContent>
  <xr:revisionPtr revIDLastSave="0" documentId="8_{AFAD0367-8744-4800-9659-48F6DD7D86B5}" xr6:coauthVersionLast="36" xr6:coauthVersionMax="36" xr10:uidLastSave="{00000000-0000-0000-0000-000000000000}"/>
  <bookViews>
    <workbookView xWindow="0" yWindow="0" windowWidth="28800" windowHeight="12105" firstSheet="2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/>
  <c r="W18" i="21"/>
  <c r="T18" i="21"/>
  <c r="Q18" i="21"/>
  <c r="N18" i="21"/>
  <c r="B4" i="2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/>
  <c r="G5" i="21"/>
  <c r="G18" i="21"/>
  <c r="L18" i="21"/>
  <c r="A5" i="21"/>
  <c r="A18" i="21"/>
  <c r="J5" i="21"/>
  <c r="J18" i="21"/>
  <c r="D5" i="21"/>
  <c r="D7" i="21"/>
  <c r="H13" i="12"/>
  <c r="K18" i="21"/>
  <c r="I18" i="21"/>
  <c r="H18" i="21"/>
  <c r="C18" i="21"/>
  <c r="B18" i="21"/>
  <c r="E18" i="21"/>
  <c r="J20" i="21"/>
  <c r="H15" i="18"/>
  <c r="G7" i="21"/>
  <c r="H13" i="16"/>
  <c r="A7" i="21"/>
  <c r="H13" i="3"/>
  <c r="J7" i="21"/>
  <c r="H13" i="18"/>
  <c r="D18" i="21"/>
  <c r="D20" i="21"/>
  <c r="A20" i="21"/>
  <c r="H15" i="3"/>
  <c r="G20" i="21"/>
  <c r="A10" i="21"/>
  <c r="A16" i="2"/>
  <c r="A22" i="21"/>
  <c r="B16" i="2"/>
  <c r="G10" i="21"/>
  <c r="C16" i="2"/>
  <c r="H15" i="16"/>
  <c r="G22" i="21"/>
  <c r="D16" i="2"/>
  <c r="H15" i="12"/>
  <c r="E13" i="24"/>
  <c r="E7" i="18"/>
  <c r="B7" i="18"/>
  <c r="E13" i="23"/>
  <c r="E7" i="16"/>
  <c r="B7" i="16"/>
  <c r="C31" i="4"/>
  <c r="C19" i="4"/>
  <c r="E13" i="12"/>
  <c r="E13" i="22"/>
  <c r="B13" i="12"/>
  <c r="B13" i="2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/>
  <c r="H7" i="16"/>
  <c r="H7" i="12"/>
  <c r="H7" i="3"/>
  <c r="H7" i="4"/>
</calcChain>
</file>

<file path=xl/sharedStrings.xml><?xml version="1.0" encoding="utf-8"?>
<sst xmlns="http://schemas.openxmlformats.org/spreadsheetml/2006/main" count="1170" uniqueCount="484">
  <si>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</si>
  <si>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</si>
  <si>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</si>
  <si>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</si>
  <si>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</si>
  <si>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</si>
  <si>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</si>
  <si>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</si>
  <si>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</si>
  <si>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</si>
  <si>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</si>
  <si>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</si>
  <si>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</si>
  <si>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</si>
  <si>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</si>
  <si>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</si>
  <si>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</si>
  <si>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</si>
  <si>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</si>
  <si>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</si>
  <si>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</si>
  <si>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</si>
  <si>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</si>
  <si>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</si>
  <si>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</si>
  <si>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</si>
  <si>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</si>
  <si>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</si>
  <si>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</si>
  <si>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</si>
  <si>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</si>
  <si>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</si>
  <si>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</si>
  <si>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</si>
  <si>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</si>
  <si>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</si>
  <si>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</si>
  <si>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</si>
  <si>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</si>
  <si>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</si>
  <si>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</si>
  <si>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</si>
  <si>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</si>
  <si>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</si>
  <si>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</si>
  <si>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</si>
  <si>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</si>
  <si>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</si>
  <si>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</si>
  <si>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</si>
  <si>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</si>
  <si>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</si>
  <si>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</si>
  <si>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</si>
  <si>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</si>
  <si>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</si>
  <si>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</si>
  <si>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</si>
  <si>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</si>
  <si>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</si>
  <si>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</si>
  <si>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</si>
  <si>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</si>
  <si>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</si>
  <si>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</si>
  <si>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</si>
  <si>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</si>
  <si>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</si>
  <si>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</si>
  <si>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</si>
  <si>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</si>
  <si>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</si>
  <si>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</si>
  <si>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</si>
  <si>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</si>
  <si>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</si>
  <si>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</si>
  <si>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</si>
  <si>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</si>
  <si>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</si>
  <si>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</si>
  <si>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</si>
  <si>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</si>
  <si>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</si>
  <si>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</si>
  <si>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</si>
  <si>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</si>
  <si>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</si>
  <si>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</si>
  <si>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</si>
  <si>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</si>
  <si>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</si>
  <si>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</si>
  <si>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</si>
  <si>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</si>
  <si>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</si>
  <si>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</si>
  <si>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</si>
  <si>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</si>
  <si>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</si>
  <si>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</si>
  <si>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</si>
  <si>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</si>
  <si>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</si>
  <si>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</si>
  <si>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</si>
  <si>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</si>
  <si>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</si>
  <si>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</si>
  <si>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</si>
  <si>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</si>
  <si>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</si>
  <si>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</si>
  <si>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</si>
  <si>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</si>
  <si>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</si>
  <si>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</si>
  <si>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</si>
  <si>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</si>
  <si>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</si>
  <si>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</si>
  <si>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</si>
  <si>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</si>
  <si>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</si>
  <si>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</si>
  <si>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</si>
  <si>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</si>
  <si>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</si>
  <si>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</si>
  <si>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</si>
  <si>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</si>
  <si>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</si>
  <si>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</si>
  <si>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</si>
  <si>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</si>
  <si>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</si>
  <si>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</si>
  <si>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</si>
  <si>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</si>
  <si>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</si>
  <si>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</si>
  <si>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</si>
  <si>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</si>
  <si>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</si>
  <si>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</si>
  <si>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</si>
  <si>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</si>
  <si>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</si>
  <si>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</si>
  <si>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</si>
  <si>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</si>
  <si>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</si>
  <si>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</si>
  <si>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</si>
  <si>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</si>
  <si>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</si>
  <si>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</si>
  <si>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</si>
  <si>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</si>
  <si>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</si>
  <si>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</si>
  <si>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</si>
  <si>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</si>
  <si>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</si>
  <si>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</si>
  <si>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</si>
  <si>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</si>
  <si>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</si>
  <si>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</si>
  <si>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</si>
  <si>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</si>
  <si>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</si>
  <si>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</si>
  <si>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</si>
  <si>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</si>
  <si>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</si>
  <si>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</si>
  <si>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</si>
  <si>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</si>
  <si>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</si>
  <si>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</si>
  <si>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</si>
  <si>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</si>
  <si>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</si>
  <si>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</si>
  <si>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</si>
  <si>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</si>
  <si>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</si>
  <si>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</si>
  <si>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</si>
  <si>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</si>
  <si>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</si>
  <si>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</si>
  <si>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</si>
  <si>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</si>
  <si>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</si>
  <si>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</si>
  <si>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</si>
  <si>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</si>
  <si>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</si>
  <si>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</si>
  <si>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</si>
  <si>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</si>
  <si>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</si>
  <si>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</si>
  <si>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</si>
  <si>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</si>
  <si>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</si>
  <si>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</si>
  <si>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</si>
  <si>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</si>
  <si>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</si>
  <si>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</si>
  <si>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</si>
  <si>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</si>
  <si>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</si>
  <si>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</si>
  <si>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</si>
  <si>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</si>
  <si>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</si>
  <si>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</si>
  <si>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</si>
  <si>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</si>
  <si>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</si>
  <si>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</si>
  <si>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</si>
  <si>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</si>
  <si>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</si>
  <si>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</si>
  <si>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</si>
  <si>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</si>
  <si>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</si>
  <si>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</si>
  <si>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</si>
  <si>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</si>
  <si>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</si>
  <si>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</si>
  <si>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</si>
  <si>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</si>
  <si>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</si>
  <si>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</si>
  <si>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</si>
  <si>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</si>
  <si>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</si>
  <si>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</si>
  <si>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</si>
  <si>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</si>
  <si>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</si>
  <si>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PSYCHOLOGIE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</si>
  <si>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</si>
  <si>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</si>
  <si>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</si>
  <si>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</si>
  <si>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</si>
  <si>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</si>
  <si>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Psychologie sociale et du travail : Intervention, changement, ressources humaines</t>
  </si>
  <si>
    <t xml:space="preserve"> 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</si>
  <si>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</si>
  <si>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</si>
  <si>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</si>
  <si>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</si>
  <si>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</si>
  <si>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</si>
  <si>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</si>
  <si>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UE acquises à la moyenne (10/20). Au sein d'une UE, toutes les ECUE sont compensables pour l'obtention de l'UE à un seuil de 7/20 SAUF les ECUE : Mémoire et stage 1 (UE Compétences Professionnelles et de Recherche au S1), Mémoire et stage 2 (UE Projet Professionnel et de Recherche 1 au  S2) et Mémoire professionnel (UE Projet Professionnel et de Recherche 2 au S4) qui ne sont pas compensables</t>
  </si>
  <si>
    <t>Obtention du Semestre</t>
  </si>
  <si>
    <t>Acquis à 10/20 avec ou sans compensation. Les UE se compensent au seuil de 7/20.</t>
  </si>
  <si>
    <t>Obtention de l'Année</t>
  </si>
  <si>
    <t>Lorsque les deux semestres de chaque année sont validés (pas de compensation inter-semestre)</t>
  </si>
  <si>
    <t>Note éliminatoire/ Note seuil</t>
  </si>
  <si>
    <t>7/20 pour toutes les UE et les ECUE qui les composent, SAUF  les ECUE Mémoire et stage 1 (UE Compétences Professionnelles et de Recherche au S1), Mémoire et stage 2 (UE Projet Professionnel et de Recherche 1 au  S2) et Mémoire professionnel (UE Projet Professionnel et de Recherche 2 au S4)</t>
  </si>
  <si>
    <t>REDOUBLEMENT</t>
  </si>
  <si>
    <t>Redoublement possible, soumis à l'avis du jury de délibération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</si>
  <si>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</si>
  <si>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</si>
  <si>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</si>
  <si>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</si>
  <si>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</si>
  <si>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</si>
  <si>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</si>
  <si>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</si>
  <si>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</si>
  <si>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</si>
  <si>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HMPST1</t>
  </si>
  <si>
    <t>Heures Maquette</t>
  </si>
  <si>
    <t xml:space="preserve">Semestre </t>
  </si>
  <si>
    <t>Code semestre</t>
  </si>
  <si>
    <t>HMS1PST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</si>
  <si>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</si>
  <si>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</si>
  <si>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</si>
  <si>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</si>
  <si>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</si>
  <si>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</si>
  <si>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</si>
  <si>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</si>
  <si>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BASES ET METHODES 1</t>
  </si>
  <si>
    <t>HMUPS10</t>
  </si>
  <si>
    <t>Les 5 ECUE des UE Bases et méthodes 1 et 2 sont mutualisées entre les 7 parcours de la mention Psychologie. La charge a été répartie entre les 2 EUR au prorata du nombre de parcours de l'EUR.</t>
  </si>
  <si>
    <t>1.1</t>
  </si>
  <si>
    <t>Entretien et observation</t>
  </si>
  <si>
    <t>HMESDP1</t>
  </si>
  <si>
    <t>Parcours ECTN, CIV, NPCC, DAE, CMTA, CVDP (EUR Healthy)</t>
  </si>
  <si>
    <t>Mutualisé entre les 7 parcours de la mention Psychologie</t>
  </si>
  <si>
    <t>1.2</t>
  </si>
  <si>
    <t>Déontologie et pratiques</t>
  </si>
  <si>
    <t>HMESEO1</t>
  </si>
  <si>
    <t>1.3</t>
  </si>
  <si>
    <t>Statistiques</t>
  </si>
  <si>
    <t>HMESST1</t>
  </si>
  <si>
    <t>PST (EUR Odyssée)</t>
  </si>
  <si>
    <t>COMPETENCES PROFESSIONNELLES ET DE RECHERCHE</t>
  </si>
  <si>
    <t>HMUPSC1</t>
  </si>
  <si>
    <t>2.1</t>
  </si>
  <si>
    <t>Mémoire et stage 1</t>
  </si>
  <si>
    <t>HMEPTM1</t>
  </si>
  <si>
    <t>2.2</t>
  </si>
  <si>
    <t>Méthodologie de la recherche et recherche action</t>
  </si>
  <si>
    <t>HMEPSM1</t>
  </si>
  <si>
    <t>Parcours de master de Psychologie Ergonomie Cognitive des Technologies Numeriques</t>
  </si>
  <si>
    <t>2.3</t>
  </si>
  <si>
    <t>Compétences informationnelles</t>
  </si>
  <si>
    <t>HMESD10</t>
  </si>
  <si>
    <t>BIO</t>
  </si>
  <si>
    <t>IDENTITE ET SANTE</t>
  </si>
  <si>
    <t>HMUPSI1</t>
  </si>
  <si>
    <t>3.1</t>
  </si>
  <si>
    <t>Psychologie de la santé</t>
  </si>
  <si>
    <t>HMEPSP1</t>
  </si>
  <si>
    <t>3.2</t>
  </si>
  <si>
    <t>Rapports sociaux en contexte professionnel</t>
  </si>
  <si>
    <t>HMEPSR1</t>
  </si>
  <si>
    <t>ENVIRONNEMENT SOCIAL ET MENACES</t>
  </si>
  <si>
    <t>HMUPSE1</t>
  </si>
  <si>
    <t>4.1</t>
  </si>
  <si>
    <t>Normes sociales et idéologies</t>
  </si>
  <si>
    <t>HMEPSN1</t>
  </si>
  <si>
    <t>4.2</t>
  </si>
  <si>
    <t>Interactions sociales, Violence et conflits</t>
  </si>
  <si>
    <t>HMEPSI1</t>
  </si>
  <si>
    <t>ANGLAIS 1</t>
  </si>
  <si>
    <t>HMUPSA1</t>
  </si>
  <si>
    <t>5.1</t>
  </si>
  <si>
    <t>ANGLAIS 1 LANSAD</t>
  </si>
  <si>
    <t>HMESLA1</t>
  </si>
  <si>
    <t>MAISON DES LANGUES</t>
  </si>
  <si>
    <t>SWITCH ODYSSEE 1 en attente de modélisation SPOF</t>
  </si>
  <si>
    <t>HMGBSW1</t>
  </si>
  <si>
    <t>participation  au pot commun de l’EUR ODYSSEE à hauteur  36Heqtd sur les 2 années de Master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</si>
  <si>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</si>
  <si>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</si>
  <si>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</si>
  <si>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</si>
  <si>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</si>
  <si>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</si>
  <si>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</si>
  <si>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</si>
  <si>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</si>
  <si>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</si>
  <si>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</si>
  <si>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</si>
  <si>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</si>
  <si>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</si>
  <si>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</si>
  <si>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</si>
  <si>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</si>
  <si>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</si>
  <si>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</si>
  <si>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</si>
  <si>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</si>
  <si>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</si>
  <si>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</si>
  <si>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</si>
  <si>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</si>
  <si>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</si>
  <si>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</si>
  <si>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</si>
  <si>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HMS2PST</t>
  </si>
  <si>
    <t>BASES ET METHODES 2</t>
  </si>
  <si>
    <t>HMUPSB2</t>
  </si>
  <si>
    <t>Epistémologie</t>
  </si>
  <si>
    <t>HMESEP2</t>
  </si>
  <si>
    <t>Examen psychologique</t>
  </si>
  <si>
    <t>HMESEX2</t>
  </si>
  <si>
    <t>PROJET PROFESSIONNEL ET DE RECHERCHE 1</t>
  </si>
  <si>
    <t>HMUPSP2</t>
  </si>
  <si>
    <t>Mémoire et stage 2</t>
  </si>
  <si>
    <t>HMEPSM2</t>
  </si>
  <si>
    <t>Analyses quantitatives</t>
  </si>
  <si>
    <t>HMEPSQ2</t>
  </si>
  <si>
    <t>Mutualisé avec le parcours de master de psychologie Ergonomie Cognitive des Technologies Numeriques ; Seuil de dédoublement à hauteur de la capacité d'accueil des salles équipées du logiciel approprié</t>
  </si>
  <si>
    <t>MOTIVATION, BUTS ET PERFORMANCES</t>
  </si>
  <si>
    <t>HMUPSM2</t>
  </si>
  <si>
    <t>Psychologie des organisations : conditions et contextes</t>
  </si>
  <si>
    <t>HMEPSP2</t>
  </si>
  <si>
    <t>Mutualisé avec le parcours de master de psychologie Ergonomie Cognitive des Technologies Numeriques</t>
  </si>
  <si>
    <t>Comparaisons, contexte social et performances</t>
  </si>
  <si>
    <t>HMEPSC2</t>
  </si>
  <si>
    <t>INSERTION ET ENVIRONNEMENT SOCIAL</t>
  </si>
  <si>
    <t>HMUPSI2</t>
  </si>
  <si>
    <t>Analyses de poste et de l'activité</t>
  </si>
  <si>
    <t>HMEPSA2</t>
  </si>
  <si>
    <t>Environnement</t>
  </si>
  <si>
    <t>HMEPSE2</t>
  </si>
  <si>
    <t>HMUPSA2</t>
  </si>
  <si>
    <t xml:space="preserve"> 1 LANSAD</t>
  </si>
  <si>
    <t>HMESLA2</t>
  </si>
  <si>
    <t>HMGBSW2</t>
  </si>
  <si>
    <t>Seuil de compensation</t>
  </si>
  <si>
    <t>2ème Année</t>
  </si>
  <si>
    <t>HMPST2</t>
  </si>
  <si>
    <t>HMS3PST</t>
  </si>
  <si>
    <t>PROFESSIONALISATION ET TERRAINS D'ACTION</t>
  </si>
  <si>
    <t>HMUPST3</t>
  </si>
  <si>
    <t>Gestion de projet</t>
  </si>
  <si>
    <t>HMEPSG3</t>
  </si>
  <si>
    <t>Droit du travail</t>
  </si>
  <si>
    <t>HMEPSD3</t>
  </si>
  <si>
    <t>Diagnostic et audit en organisation</t>
  </si>
  <si>
    <t>HMEPSO3</t>
  </si>
  <si>
    <t>STATISTIQUES</t>
  </si>
  <si>
    <t>HMUPSS3</t>
  </si>
  <si>
    <t>MIN 1 MAX 1</t>
  </si>
  <si>
    <t>HMOPSS1</t>
  </si>
  <si>
    <t>Statistiques avancées</t>
  </si>
  <si>
    <t>HMEPSS3</t>
  </si>
  <si>
    <t>obligatoire pour les étudiants en formation initiale, pas pour les étudiants en formation continue</t>
  </si>
  <si>
    <t>Bases en recueil et traitement statistique des données</t>
  </si>
  <si>
    <t>HMEPEC34</t>
  </si>
  <si>
    <t>Master psychologie ECTN</t>
  </si>
  <si>
    <t>obligatoire pour les étudiants en formation continue, pas pour les étudiants en formation initiale</t>
  </si>
  <si>
    <t>ANALYSE DU DISCOURS</t>
  </si>
  <si>
    <t>HMUPSD3</t>
  </si>
  <si>
    <t>Cette ECUE est obligatoire</t>
  </si>
  <si>
    <t>COMMUNICATION PROFESSIONNELLE</t>
  </si>
  <si>
    <t>HMUPSC3</t>
  </si>
  <si>
    <t>Anglais professionnel</t>
  </si>
  <si>
    <t>HMEPSA3</t>
  </si>
  <si>
    <t>Séminaires</t>
  </si>
  <si>
    <t>HMEPSY3</t>
  </si>
  <si>
    <t>Les étudiants doivent suivre 12h de séminaires en dehors des cours (proposés par le LAPCOS, des MOOC, etc.)</t>
  </si>
  <si>
    <t>RESSOURCES HUMAINES 1</t>
  </si>
  <si>
    <t>HMUPSR3</t>
  </si>
  <si>
    <t>Aménagement du poste</t>
  </si>
  <si>
    <t>HMEPSP3</t>
  </si>
  <si>
    <t>5.2</t>
  </si>
  <si>
    <t>HMEPSH3</t>
  </si>
  <si>
    <t>5.3</t>
  </si>
  <si>
    <t>Recrutement et évaluation</t>
  </si>
  <si>
    <t>HMEPSE3</t>
  </si>
  <si>
    <t>PROBLEMATIQUES DE RESPONSABILITE SOCIALE 1</t>
  </si>
  <si>
    <t>HMUPSP3</t>
  </si>
  <si>
    <t>6.1</t>
  </si>
  <si>
    <t>Risques psychosociaux</t>
  </si>
  <si>
    <t>HMEPSR3</t>
  </si>
  <si>
    <t>6.2</t>
  </si>
  <si>
    <t>Menaces sociales et environnementales</t>
  </si>
  <si>
    <t>HMEPSM3</t>
  </si>
  <si>
    <t>SWITCH ODYSSEE</t>
  </si>
  <si>
    <t>HMGBSW3</t>
  </si>
  <si>
    <t>Attestation de présence/suivi des séminaires</t>
  </si>
  <si>
    <t>HMS4PST</t>
  </si>
  <si>
    <t>PROJET PROFESSIONNEL ET DE RECHERCHE 2</t>
  </si>
  <si>
    <t>HMUPSP4</t>
  </si>
  <si>
    <t>Mémoire professionnel</t>
  </si>
  <si>
    <t>HMEPSM4</t>
  </si>
  <si>
    <t>Analyse des pratiques</t>
  </si>
  <si>
    <t>HMEPSA4</t>
  </si>
  <si>
    <t>Anglais professisonnel</t>
  </si>
  <si>
    <t>HMEPSP4</t>
  </si>
  <si>
    <t>RESSOURCES HUMAINES 2</t>
  </si>
  <si>
    <t>HMUPSR4</t>
  </si>
  <si>
    <t>Tests et orientation professionnelle</t>
  </si>
  <si>
    <t>HMEPST4</t>
  </si>
  <si>
    <t>Bilan de compétences</t>
  </si>
  <si>
    <t>HMEPSB4</t>
  </si>
  <si>
    <t>Formation du personnel</t>
  </si>
  <si>
    <t>HMEPSF4</t>
  </si>
  <si>
    <t>PROBLEMATIQUES DE RESPONSABILITE SOCIALE 2</t>
  </si>
  <si>
    <t>HMUPSS4</t>
  </si>
  <si>
    <t>Qualité de vie</t>
  </si>
  <si>
    <t>HMEPSQ4</t>
  </si>
  <si>
    <t>Gestion de la diversité</t>
  </si>
  <si>
    <t>HMEPSG4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</si>
</sst>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 (Corps)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6"/>
      <color theme="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4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A17E8"/>
        <bgColor indexed="64"/>
      </patternFill>
    </fill>
    <fill>
      <patternFill patternType="solid">
        <fgColor rgb="FF49EB7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left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7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15" fillId="8" borderId="1" xfId="0" applyFont="1" applyFill="1" applyBorder="1" applyAlignment="1" applyProtection="1">
      <alignment horizontal="left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8" fillId="7" borderId="1" xfId="0" applyFont="1" applyFill="1" applyBorder="1" applyAlignment="1" applyProtection="1">
      <alignment horizontal="left" vertical="center"/>
      <protection locked="0"/>
    </xf>
    <xf numFmtId="0" fontId="19" fillId="7" borderId="1" xfId="0" applyFont="1" applyFill="1" applyBorder="1" applyAlignment="1" applyProtection="1">
      <alignment horizontal="center" vertical="center" wrapText="1"/>
      <protection locked="0"/>
    </xf>
    <xf numFmtId="0" fontId="17" fillId="7" borderId="1" xfId="0" applyFont="1" applyFill="1" applyBorder="1" applyAlignment="1" applyProtection="1">
      <alignment horizontal="center" vertical="center" wrapText="1"/>
      <protection locked="0"/>
    </xf>
    <xf numFmtId="0" fontId="17" fillId="7" borderId="1" xfId="0" applyFont="1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 applyProtection="1">
      <alignment vertical="center" wrapText="1"/>
      <protection locked="0"/>
    </xf>
    <xf numFmtId="0" fontId="20" fillId="10" borderId="1" xfId="0" applyFont="1" applyFill="1" applyBorder="1" applyAlignment="1" applyProtection="1">
      <alignment wrapText="1"/>
      <protection locked="0"/>
    </xf>
    <xf numFmtId="0" fontId="21" fillId="9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22" fillId="10" borderId="1" xfId="0" applyFont="1" applyFill="1" applyBorder="1" applyAlignment="1" applyProtection="1">
      <alignment wrapText="1"/>
      <protection locked="0"/>
    </xf>
    <xf numFmtId="0" fontId="0" fillId="12" borderId="1" xfId="0" applyFill="1" applyBorder="1" applyAlignment="1" applyProtection="1">
      <alignment horizontal="left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left" vertical="center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22" fillId="12" borderId="1" xfId="0" applyFont="1" applyFill="1" applyBorder="1"/>
    <xf numFmtId="0" fontId="16" fillId="12" borderId="0" xfId="0" applyFont="1" applyFill="1" applyAlignment="1">
      <alignment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/>
    </xf>
    <xf numFmtId="0" fontId="7" fillId="13" borderId="1" xfId="0" applyFont="1" applyFill="1" applyBorder="1" applyAlignment="1" applyProtection="1">
      <alignment horizontal="left" vertical="center" wrapText="1"/>
      <protection locked="0"/>
    </xf>
    <xf numFmtId="0" fontId="1" fillId="7" borderId="0" xfId="0" applyFont="1" applyFill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9" borderId="1" xfId="0" applyFont="1" applyFill="1" applyBorder="1" applyAlignment="1" applyProtection="1">
      <alignment horizontal="left" vertical="center"/>
      <protection locked="0"/>
    </xf>
    <xf numFmtId="0" fontId="1" fillId="7" borderId="1" xfId="0" applyFont="1" applyFill="1" applyBorder="1" applyAlignment="1" applyProtection="1">
      <alignment horizontal="left" vertical="center"/>
      <protection locked="0"/>
    </xf>
    <xf numFmtId="0" fontId="1" fillId="7" borderId="0" xfId="0" applyFont="1" applyFill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12" borderId="1" xfId="0" applyFont="1" applyFill="1" applyBorder="1" applyAlignment="1" applyProtection="1">
      <alignment horizontal="left" vertical="center" wrapText="1"/>
      <protection locked="0"/>
    </xf>
    <xf numFmtId="0" fontId="1" fillId="11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7" fillId="9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3" borderId="7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2">
    <cellStyle name="Lien hypertexte" xfId="1" builtinId="8"/>
    <cellStyle name="Normal" xfId="0" builtinId="0"/>
  </cellStyles>
  <dxfs count="240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DA1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>
      <c r="G20" s="1" t="s">
        <v>120</v>
      </c>
      <c r="O20" s="1" t="s">
        <v>112</v>
      </c>
      <c r="P20" s="1" t="s">
        <v>121</v>
      </c>
    </row>
    <row r="21" spans="1:16">
      <c r="G21" s="1" t="s">
        <v>122</v>
      </c>
      <c r="O21" s="1" t="s">
        <v>116</v>
      </c>
      <c r="P21" s="1" t="s">
        <v>123</v>
      </c>
    </row>
    <row r="22" spans="1:16">
      <c r="G22" s="1" t="s">
        <v>78</v>
      </c>
      <c r="O22" s="1" t="s">
        <v>63</v>
      </c>
      <c r="P22" s="1" t="s">
        <v>124</v>
      </c>
    </row>
    <row r="23" spans="1:16">
      <c r="O23" s="1" t="s">
        <v>73</v>
      </c>
      <c r="P23" s="1" t="s">
        <v>125</v>
      </c>
    </row>
    <row r="24" spans="1:16">
      <c r="A24" s="1" t="s">
        <v>126</v>
      </c>
      <c r="O24" s="1" t="s">
        <v>83</v>
      </c>
      <c r="P24" s="1" t="s">
        <v>127</v>
      </c>
    </row>
    <row r="25" spans="1:16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>
      <c r="O30" s="1" t="s">
        <v>74</v>
      </c>
      <c r="P30" s="1" t="s">
        <v>150</v>
      </c>
    </row>
    <row r="31" spans="1:16">
      <c r="O31" s="1" t="s">
        <v>84</v>
      </c>
      <c r="P31" s="1" t="s">
        <v>151</v>
      </c>
    </row>
    <row r="32" spans="1:16">
      <c r="O32" s="1" t="s">
        <v>93</v>
      </c>
      <c r="P32" s="1" t="s">
        <v>152</v>
      </c>
    </row>
    <row r="33" spans="3:16">
      <c r="O33" s="1" t="s">
        <v>67</v>
      </c>
      <c r="P33" s="1" t="s">
        <v>153</v>
      </c>
    </row>
    <row r="34" spans="3:16">
      <c r="O34" s="1" t="s">
        <v>76</v>
      </c>
      <c r="P34" s="1" t="s">
        <v>154</v>
      </c>
    </row>
    <row r="35" spans="3:16">
      <c r="C35" s="34" t="s">
        <v>155</v>
      </c>
      <c r="O35" s="1" t="s">
        <v>86</v>
      </c>
      <c r="P35" s="1" t="s">
        <v>156</v>
      </c>
    </row>
    <row r="36" spans="3:16">
      <c r="C36" s="33" t="s">
        <v>157</v>
      </c>
      <c r="O36" s="1" t="s">
        <v>87</v>
      </c>
      <c r="P36" s="1" t="s">
        <v>158</v>
      </c>
    </row>
    <row r="37" spans="3:16">
      <c r="C37" s="33" t="s">
        <v>159</v>
      </c>
      <c r="O37" s="1" t="s">
        <v>95</v>
      </c>
      <c r="P37" s="1" t="s">
        <v>160</v>
      </c>
    </row>
    <row r="38" spans="3:16">
      <c r="C38" s="33" t="s">
        <v>161</v>
      </c>
      <c r="O38" s="1" t="s">
        <v>100</v>
      </c>
      <c r="P38" s="1" t="s">
        <v>162</v>
      </c>
    </row>
    <row r="39" spans="3:16">
      <c r="C39" s="33" t="s">
        <v>163</v>
      </c>
      <c r="F39" s="48"/>
      <c r="O39" s="1" t="s">
        <v>108</v>
      </c>
      <c r="P39" s="1" t="s">
        <v>164</v>
      </c>
    </row>
    <row r="40" spans="3:16">
      <c r="C40" s="33" t="s">
        <v>165</v>
      </c>
      <c r="O40" s="1" t="s">
        <v>68</v>
      </c>
      <c r="P40" s="1" t="s">
        <v>166</v>
      </c>
    </row>
    <row r="41" spans="3:16">
      <c r="C41" s="33" t="s">
        <v>167</v>
      </c>
      <c r="O41" s="1" t="s">
        <v>103</v>
      </c>
      <c r="P41" s="1" t="s">
        <v>168</v>
      </c>
    </row>
    <row r="42" spans="3:16">
      <c r="C42" s="33" t="s">
        <v>169</v>
      </c>
      <c r="O42" s="1" t="s">
        <v>77</v>
      </c>
      <c r="P42" s="1" t="s">
        <v>170</v>
      </c>
    </row>
    <row r="43" spans="3:16">
      <c r="C43" s="33" t="s">
        <v>171</v>
      </c>
      <c r="O43" s="1" t="s">
        <v>113</v>
      </c>
      <c r="P43" s="1" t="s">
        <v>172</v>
      </c>
    </row>
    <row r="44" spans="3:16">
      <c r="C44" s="33" t="s">
        <v>173</v>
      </c>
      <c r="O44" s="1" t="s">
        <v>69</v>
      </c>
      <c r="P44" s="1" t="s">
        <v>174</v>
      </c>
    </row>
    <row r="45" spans="3:16">
      <c r="C45" s="33" t="s">
        <v>175</v>
      </c>
      <c r="O45" s="1" t="s">
        <v>69</v>
      </c>
      <c r="P45" s="1" t="s">
        <v>176</v>
      </c>
    </row>
    <row r="46" spans="3:16">
      <c r="C46" s="33" t="s">
        <v>177</v>
      </c>
      <c r="O46" s="1" t="s">
        <v>79</v>
      </c>
      <c r="P46" s="1" t="s">
        <v>178</v>
      </c>
    </row>
    <row r="47" spans="3:16">
      <c r="C47" s="33" t="s">
        <v>179</v>
      </c>
      <c r="O47" s="1" t="s">
        <v>88</v>
      </c>
      <c r="P47" s="1" t="s">
        <v>180</v>
      </c>
    </row>
    <row r="48" spans="3:16">
      <c r="C48" s="33" t="s">
        <v>181</v>
      </c>
      <c r="O48" s="1" t="s">
        <v>70</v>
      </c>
      <c r="P48" s="1" t="s">
        <v>182</v>
      </c>
    </row>
    <row r="49" spans="3:16">
      <c r="C49" s="33" t="s">
        <v>183</v>
      </c>
      <c r="O49" s="1" t="s">
        <v>80</v>
      </c>
      <c r="P49" s="1" t="s">
        <v>184</v>
      </c>
    </row>
    <row r="50" spans="3:16" ht="30">
      <c r="C50" s="33" t="s">
        <v>185</v>
      </c>
      <c r="O50" s="1" t="s">
        <v>89</v>
      </c>
      <c r="P50" s="1" t="s">
        <v>186</v>
      </c>
    </row>
    <row r="51" spans="3:16">
      <c r="C51" s="33" t="s">
        <v>187</v>
      </c>
      <c r="O51" s="1" t="s">
        <v>78</v>
      </c>
      <c r="P51" s="1" t="s">
        <v>188</v>
      </c>
    </row>
    <row r="52" spans="3:16">
      <c r="C52" s="33" t="s">
        <v>189</v>
      </c>
      <c r="O52" s="1" t="s">
        <v>78</v>
      </c>
      <c r="P52" s="1" t="s">
        <v>190</v>
      </c>
    </row>
    <row r="53" spans="3:16" ht="45">
      <c r="C53" s="33" t="s">
        <v>191</v>
      </c>
      <c r="O53" s="1" t="s">
        <v>102</v>
      </c>
      <c r="P53" s="1" t="s">
        <v>192</v>
      </c>
    </row>
    <row r="54" spans="3:16">
      <c r="C54" s="33" t="s">
        <v>193</v>
      </c>
      <c r="O54" s="1" t="s">
        <v>110</v>
      </c>
      <c r="P54" s="1" t="s">
        <v>194</v>
      </c>
    </row>
    <row r="55" spans="3:16">
      <c r="C55" s="33" t="s">
        <v>195</v>
      </c>
      <c r="O55" s="1" t="s">
        <v>90</v>
      </c>
      <c r="P55" s="1" t="s">
        <v>196</v>
      </c>
    </row>
    <row r="56" spans="3:16">
      <c r="C56" s="33" t="s">
        <v>197</v>
      </c>
      <c r="O56" s="1" t="s">
        <v>117</v>
      </c>
      <c r="P56" s="1" t="s">
        <v>123</v>
      </c>
    </row>
    <row r="57" spans="3:16" ht="30">
      <c r="C57" s="33" t="s">
        <v>198</v>
      </c>
    </row>
    <row r="58" spans="3:16">
      <c r="C58" s="33" t="s">
        <v>199</v>
      </c>
    </row>
    <row r="59" spans="3:16">
      <c r="C59" s="33" t="s">
        <v>200</v>
      </c>
    </row>
    <row r="60" spans="3:16">
      <c r="C60" s="33" t="s">
        <v>201</v>
      </c>
    </row>
    <row r="61" spans="3:16">
      <c r="C61" s="33" t="s">
        <v>202</v>
      </c>
    </row>
    <row r="62" spans="3:16">
      <c r="C62" s="33" t="s">
        <v>203</v>
      </c>
    </row>
    <row r="63" spans="3:16">
      <c r="C63" s="33" t="s">
        <v>204</v>
      </c>
    </row>
    <row r="64" spans="3:16">
      <c r="C64" s="33" t="s">
        <v>205</v>
      </c>
    </row>
    <row r="65" spans="3:3">
      <c r="C65" s="33" t="s">
        <v>206</v>
      </c>
    </row>
    <row r="66" spans="3:3">
      <c r="C66" s="33" t="s">
        <v>207</v>
      </c>
    </row>
    <row r="67" spans="3:3">
      <c r="C67" s="33" t="s">
        <v>208</v>
      </c>
    </row>
    <row r="68" spans="3:3">
      <c r="C68" s="33" t="s">
        <v>209</v>
      </c>
    </row>
    <row r="69" spans="3:3">
      <c r="C69" s="33" t="s">
        <v>210</v>
      </c>
    </row>
    <row r="70" spans="3:3">
      <c r="C70" s="33" t="s">
        <v>211</v>
      </c>
    </row>
    <row r="71" spans="3:3">
      <c r="C71" s="33" t="s">
        <v>212</v>
      </c>
    </row>
    <row r="72" spans="3:3">
      <c r="C72" s="33" t="s">
        <v>213</v>
      </c>
    </row>
    <row r="73" spans="3:3">
      <c r="C73" s="33" t="s">
        <v>214</v>
      </c>
    </row>
    <row r="74" spans="3:3">
      <c r="C74" s="33" t="s">
        <v>215</v>
      </c>
    </row>
    <row r="75" spans="3:3">
      <c r="C75" s="33" t="s">
        <v>216</v>
      </c>
    </row>
    <row r="76" spans="3:3">
      <c r="C76" s="33" t="s">
        <v>217</v>
      </c>
    </row>
    <row r="77" spans="3:3">
      <c r="C77" s="33" t="s">
        <v>218</v>
      </c>
    </row>
    <row r="78" spans="3:3">
      <c r="C78" s="33" t="s">
        <v>219</v>
      </c>
    </row>
    <row r="79" spans="3:3">
      <c r="C79" s="33" t="s">
        <v>220</v>
      </c>
    </row>
    <row r="80" spans="3:3">
      <c r="C80" s="33" t="s">
        <v>221</v>
      </c>
    </row>
    <row r="81" spans="3:3">
      <c r="C81" s="33" t="s">
        <v>222</v>
      </c>
    </row>
    <row r="82" spans="3:3">
      <c r="C82" s="33" t="s">
        <v>223</v>
      </c>
    </row>
    <row r="83" spans="3:3">
      <c r="C83" s="33" t="s">
        <v>224</v>
      </c>
    </row>
    <row r="84" spans="3:3">
      <c r="C84" s="33" t="s">
        <v>225</v>
      </c>
    </row>
    <row r="85" spans="3:3">
      <c r="C85" s="33" t="s">
        <v>226</v>
      </c>
    </row>
    <row r="86" spans="3:3">
      <c r="C86" s="33" t="s">
        <v>227</v>
      </c>
    </row>
    <row r="87" spans="3:3">
      <c r="C87" s="33" t="s">
        <v>228</v>
      </c>
    </row>
    <row r="88" spans="3:3">
      <c r="C88" s="33" t="s">
        <v>229</v>
      </c>
    </row>
    <row r="89" spans="3:3">
      <c r="C89" s="33" t="s">
        <v>230</v>
      </c>
    </row>
    <row r="90" spans="3:3">
      <c r="C90" s="33" t="s">
        <v>231</v>
      </c>
    </row>
    <row r="91" spans="3:3">
      <c r="C91" s="33" t="s">
        <v>232</v>
      </c>
    </row>
    <row r="92" spans="3:3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A18" zoomScaleNormal="100" workbookViewId="0">
      <selection activeCell="B29" sqref="B29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56"/>
      <c r="B1" s="156"/>
      <c r="C1" s="156"/>
      <c r="D1" s="156"/>
      <c r="E1" s="156"/>
      <c r="F1" s="156"/>
      <c r="G1" s="156"/>
      <c r="H1" s="156"/>
      <c r="I1" s="156"/>
      <c r="J1" s="156"/>
    </row>
    <row r="2" spans="1:10">
      <c r="A2" s="156"/>
      <c r="B2" s="156"/>
      <c r="C2" s="156"/>
      <c r="D2" s="156"/>
      <c r="E2" s="156"/>
      <c r="F2" s="156"/>
      <c r="G2" s="156"/>
      <c r="H2" s="156"/>
      <c r="I2" s="156"/>
      <c r="J2" s="156"/>
    </row>
    <row r="3" spans="1:10">
      <c r="A3" s="156"/>
      <c r="B3" s="156"/>
      <c r="C3" s="156"/>
      <c r="D3" s="156"/>
      <c r="E3" s="156"/>
      <c r="F3" s="156"/>
      <c r="G3" s="156"/>
      <c r="H3" s="156"/>
      <c r="I3" s="156"/>
      <c r="J3" s="156"/>
    </row>
    <row r="4" spans="1:10">
      <c r="A4" s="156"/>
      <c r="B4" s="156"/>
      <c r="C4" s="156"/>
      <c r="D4" s="156"/>
      <c r="E4" s="156"/>
      <c r="F4" s="156"/>
      <c r="G4" s="156"/>
      <c r="H4" s="156"/>
      <c r="I4" s="156"/>
      <c r="J4" s="156"/>
    </row>
    <row r="5" spans="1:10">
      <c r="A5" s="156"/>
      <c r="B5" s="156"/>
      <c r="C5" s="156"/>
      <c r="D5" s="156"/>
      <c r="E5" s="156"/>
      <c r="F5" s="156"/>
      <c r="G5" s="156"/>
      <c r="H5" s="156"/>
      <c r="I5" s="156"/>
      <c r="J5" s="156"/>
    </row>
    <row r="6" spans="1:10">
      <c r="A6" s="156"/>
      <c r="B6" s="156"/>
      <c r="C6" s="156"/>
      <c r="D6" s="156"/>
      <c r="E6" s="156"/>
      <c r="F6" s="156"/>
      <c r="G6" s="156"/>
      <c r="H6" s="156"/>
      <c r="I6" s="156"/>
      <c r="J6" s="156"/>
    </row>
    <row r="7" spans="1:10" ht="18" customHeight="1">
      <c r="A7" s="141" t="s">
        <v>276</v>
      </c>
      <c r="B7" s="144" t="str">
        <f>'Fiche Générale'!B2</f>
        <v>ODYSSEE</v>
      </c>
      <c r="C7" s="141" t="s">
        <v>277</v>
      </c>
      <c r="D7" s="141"/>
      <c r="E7" s="143" t="str">
        <f>'Fiche Générale'!B3</f>
        <v>PSYCHOLOGIE</v>
      </c>
      <c r="F7" s="144"/>
      <c r="G7" s="141" t="s">
        <v>350</v>
      </c>
      <c r="H7" s="180" t="str">
        <f>'Fiche Générale'!B4</f>
        <v>HMPSY18</v>
      </c>
      <c r="I7" s="180"/>
      <c r="J7" s="180"/>
    </row>
    <row r="8" spans="1:10" ht="18" customHeight="1">
      <c r="A8" s="141"/>
      <c r="B8" s="146"/>
      <c r="C8" s="141"/>
      <c r="D8" s="141"/>
      <c r="E8" s="145"/>
      <c r="F8" s="146"/>
      <c r="G8" s="141"/>
      <c r="H8" s="180"/>
      <c r="I8" s="180"/>
      <c r="J8" s="180"/>
    </row>
    <row r="9" spans="1:10" ht="18" customHeight="1">
      <c r="A9" s="141"/>
      <c r="B9" s="146"/>
      <c r="C9" s="141"/>
      <c r="D9" s="141"/>
      <c r="E9" s="147"/>
      <c r="F9" s="148"/>
      <c r="G9" s="141"/>
      <c r="H9" s="180"/>
      <c r="I9" s="180"/>
      <c r="J9" s="180"/>
    </row>
    <row r="10" spans="1:10" ht="18" customHeight="1">
      <c r="A10" s="141"/>
      <c r="B10" s="146"/>
      <c r="C10" s="142" t="s">
        <v>279</v>
      </c>
      <c r="D10" s="142"/>
      <c r="E10" s="149" t="str">
        <f>'Fiche Générale'!C12</f>
        <v xml:space="preserve"> </v>
      </c>
      <c r="F10" s="150"/>
      <c r="G10" s="150"/>
      <c r="H10" s="150"/>
      <c r="I10" s="150"/>
      <c r="J10" s="151"/>
    </row>
    <row r="11" spans="1:10" ht="18" customHeight="1">
      <c r="A11" s="141"/>
      <c r="B11" s="148"/>
      <c r="C11" s="142"/>
      <c r="D11" s="142"/>
      <c r="E11" s="152"/>
      <c r="F11" s="153"/>
      <c r="G11" s="153"/>
      <c r="H11" s="153"/>
      <c r="I11" s="153"/>
      <c r="J11" s="154"/>
    </row>
    <row r="13" spans="1:10">
      <c r="A13" s="157" t="s">
        <v>280</v>
      </c>
      <c r="B13" s="107" t="s">
        <v>409</v>
      </c>
      <c r="C13" s="157" t="s">
        <v>282</v>
      </c>
      <c r="D13" s="157"/>
      <c r="E13" s="164" t="s">
        <v>410</v>
      </c>
      <c r="F13" s="164"/>
      <c r="G13" s="157" t="s">
        <v>284</v>
      </c>
      <c r="H13" s="105" t="e">
        <f>Calcul!J7</f>
        <v>#REF!</v>
      </c>
      <c r="I13" s="107"/>
    </row>
    <row r="14" spans="1:10">
      <c r="A14" s="157"/>
      <c r="B14" s="110"/>
      <c r="C14" s="157"/>
      <c r="D14" s="157"/>
      <c r="E14" s="164"/>
      <c r="F14" s="164"/>
      <c r="G14" s="157"/>
      <c r="H14" s="108"/>
      <c r="I14" s="110"/>
    </row>
    <row r="15" spans="1:10">
      <c r="A15" s="157" t="s">
        <v>285</v>
      </c>
      <c r="B15" s="107" t="s">
        <v>239</v>
      </c>
      <c r="C15" s="158" t="s">
        <v>286</v>
      </c>
      <c r="D15" s="159"/>
      <c r="E15" s="157" t="s">
        <v>461</v>
      </c>
      <c r="F15" s="157"/>
      <c r="G15" s="162" t="s">
        <v>288</v>
      </c>
      <c r="H15" s="104" t="e">
        <f>Calcul!J20</f>
        <v>#REF!</v>
      </c>
      <c r="I15" s="104"/>
    </row>
    <row r="16" spans="1:10">
      <c r="A16" s="157"/>
      <c r="B16" s="110"/>
      <c r="C16" s="160"/>
      <c r="D16" s="161"/>
      <c r="E16" s="157"/>
      <c r="F16" s="157"/>
      <c r="G16" s="163"/>
      <c r="H16" s="104"/>
      <c r="I16" s="10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289</v>
      </c>
      <c r="B18" s="3" t="s">
        <v>290</v>
      </c>
      <c r="C18" s="3" t="s">
        <v>3</v>
      </c>
      <c r="D18" s="3" t="s">
        <v>291</v>
      </c>
      <c r="E18" s="3" t="s">
        <v>6</v>
      </c>
      <c r="F18" s="3" t="s">
        <v>5</v>
      </c>
      <c r="G18" s="3" t="s">
        <v>292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293</v>
      </c>
      <c r="M18" s="3" t="s">
        <v>4</v>
      </c>
      <c r="N18" s="3" t="s">
        <v>294</v>
      </c>
      <c r="O18" s="4" t="s">
        <v>295</v>
      </c>
    </row>
    <row r="19" spans="1:15" s="18" customFormat="1" ht="43.35" customHeight="1">
      <c r="A19" s="86">
        <v>1</v>
      </c>
      <c r="B19" s="99" t="s">
        <v>462</v>
      </c>
      <c r="C19" s="83" t="s">
        <v>12</v>
      </c>
      <c r="D19" s="83">
        <v>18</v>
      </c>
      <c r="E19" s="82" t="s">
        <v>15</v>
      </c>
      <c r="F19" s="82" t="s">
        <v>23</v>
      </c>
      <c r="G19" s="83" t="s">
        <v>463</v>
      </c>
      <c r="H19" s="83" t="s">
        <v>187</v>
      </c>
      <c r="I19" s="83"/>
      <c r="J19" s="83"/>
      <c r="K19" s="83"/>
      <c r="L19" s="83"/>
      <c r="M19" s="83"/>
      <c r="N19" s="82"/>
      <c r="O19" s="82"/>
    </row>
    <row r="20" spans="1:15" s="18" customFormat="1" ht="43.35" customHeight="1">
      <c r="A20" s="86" t="s">
        <v>299</v>
      </c>
      <c r="B20" s="99" t="s">
        <v>464</v>
      </c>
      <c r="C20" s="83" t="s">
        <v>21</v>
      </c>
      <c r="D20" s="83"/>
      <c r="E20" s="82"/>
      <c r="F20" s="82"/>
      <c r="G20" s="85" t="s">
        <v>465</v>
      </c>
      <c r="H20" s="83"/>
      <c r="I20" s="83"/>
      <c r="J20" s="83">
        <v>25</v>
      </c>
      <c r="K20" s="83"/>
      <c r="L20" s="83"/>
      <c r="M20" s="83"/>
      <c r="N20" s="82"/>
      <c r="O20" s="82"/>
    </row>
    <row r="21" spans="1:15" s="18" customFormat="1" ht="43.35" customHeight="1">
      <c r="A21" s="86" t="s">
        <v>304</v>
      </c>
      <c r="B21" s="82" t="s">
        <v>466</v>
      </c>
      <c r="C21" s="83" t="s">
        <v>21</v>
      </c>
      <c r="D21" s="83"/>
      <c r="E21" s="82"/>
      <c r="F21" s="82"/>
      <c r="G21" s="83" t="s">
        <v>467</v>
      </c>
      <c r="H21" s="83"/>
      <c r="I21" s="83"/>
      <c r="J21" s="83">
        <v>10</v>
      </c>
      <c r="K21" s="83"/>
      <c r="L21" s="83"/>
      <c r="M21" s="83"/>
      <c r="N21" s="82"/>
      <c r="O21" s="82"/>
    </row>
    <row r="22" spans="1:15" s="18" customFormat="1" ht="43.35" customHeight="1">
      <c r="A22" s="86" t="s">
        <v>307</v>
      </c>
      <c r="B22" s="84" t="s">
        <v>468</v>
      </c>
      <c r="C22" s="83" t="s">
        <v>21</v>
      </c>
      <c r="D22" s="83"/>
      <c r="E22" s="82"/>
      <c r="F22" s="82"/>
      <c r="G22" s="83" t="s">
        <v>469</v>
      </c>
      <c r="H22" s="83"/>
      <c r="I22" s="83"/>
      <c r="J22" s="83">
        <v>12</v>
      </c>
      <c r="K22" s="83"/>
      <c r="L22" s="83"/>
      <c r="M22" s="83"/>
      <c r="N22" s="82"/>
      <c r="O22" s="82"/>
    </row>
    <row r="23" spans="1:15" s="18" customFormat="1" ht="43.35" customHeight="1">
      <c r="A23" s="86">
        <v>2</v>
      </c>
      <c r="B23" s="84" t="s">
        <v>470</v>
      </c>
      <c r="C23" s="83" t="s">
        <v>12</v>
      </c>
      <c r="D23" s="83">
        <v>6</v>
      </c>
      <c r="E23" s="82" t="s">
        <v>15</v>
      </c>
      <c r="F23" s="82" t="s">
        <v>23</v>
      </c>
      <c r="G23" s="83" t="s">
        <v>471</v>
      </c>
      <c r="H23" s="83" t="s">
        <v>187</v>
      </c>
      <c r="I23" s="83"/>
      <c r="J23" s="83"/>
      <c r="K23" s="83"/>
      <c r="L23" s="11"/>
      <c r="M23" s="11"/>
      <c r="N23" s="6"/>
      <c r="O23" s="6"/>
    </row>
    <row r="24" spans="1:15" s="18" customFormat="1" ht="43.35" customHeight="1">
      <c r="A24" s="86" t="s">
        <v>313</v>
      </c>
      <c r="B24" s="84" t="s">
        <v>472</v>
      </c>
      <c r="C24" s="83" t="s">
        <v>21</v>
      </c>
      <c r="D24" s="83"/>
      <c r="E24" s="82"/>
      <c r="F24" s="82"/>
      <c r="G24" s="83" t="s">
        <v>473</v>
      </c>
      <c r="H24" s="83"/>
      <c r="I24" s="83">
        <v>9</v>
      </c>
      <c r="J24" s="83">
        <v>9</v>
      </c>
      <c r="K24" s="83"/>
      <c r="L24" s="7"/>
      <c r="M24" s="7"/>
      <c r="N24" s="5"/>
      <c r="O24" s="5"/>
    </row>
    <row r="25" spans="1:15" ht="43.35" customHeight="1">
      <c r="A25" s="86" t="s">
        <v>316</v>
      </c>
      <c r="B25" s="84" t="s">
        <v>474</v>
      </c>
      <c r="C25" s="83" t="s">
        <v>21</v>
      </c>
      <c r="D25" s="83"/>
      <c r="E25" s="82"/>
      <c r="F25" s="82"/>
      <c r="G25" s="83" t="s">
        <v>475</v>
      </c>
      <c r="H25" s="83"/>
      <c r="I25" s="83">
        <v>9</v>
      </c>
      <c r="J25" s="83">
        <v>9</v>
      </c>
      <c r="K25" s="83"/>
      <c r="L25" s="7"/>
      <c r="M25" s="7"/>
      <c r="N25" s="5"/>
      <c r="O25" s="5"/>
    </row>
    <row r="26" spans="1:15" ht="43.35" customHeight="1">
      <c r="A26" s="86" t="s">
        <v>320</v>
      </c>
      <c r="B26" s="84" t="s">
        <v>476</v>
      </c>
      <c r="C26" s="83" t="s">
        <v>21</v>
      </c>
      <c r="D26" s="83"/>
      <c r="E26" s="82"/>
      <c r="F26" s="82"/>
      <c r="G26" s="83" t="s">
        <v>477</v>
      </c>
      <c r="H26" s="83"/>
      <c r="I26" s="83">
        <v>9</v>
      </c>
      <c r="J26" s="83">
        <v>9</v>
      </c>
      <c r="K26" s="83"/>
      <c r="L26" s="7"/>
      <c r="M26" s="7"/>
      <c r="N26" s="5"/>
      <c r="O26" s="5"/>
    </row>
    <row r="27" spans="1:15" ht="43.35" customHeight="1">
      <c r="A27" s="86">
        <v>3</v>
      </c>
      <c r="B27" s="84" t="s">
        <v>478</v>
      </c>
      <c r="C27" s="83" t="s">
        <v>12</v>
      </c>
      <c r="D27" s="83">
        <v>6</v>
      </c>
      <c r="E27" s="82" t="s">
        <v>15</v>
      </c>
      <c r="F27" s="82" t="s">
        <v>23</v>
      </c>
      <c r="G27" s="83" t="s">
        <v>479</v>
      </c>
      <c r="H27" s="83" t="s">
        <v>187</v>
      </c>
      <c r="I27" s="83"/>
      <c r="J27" s="83"/>
      <c r="K27" s="83"/>
      <c r="L27" s="7"/>
      <c r="M27" s="7"/>
      <c r="N27" s="5"/>
      <c r="O27" s="5"/>
    </row>
    <row r="28" spans="1:15" ht="43.35" customHeight="1">
      <c r="A28" s="86" t="s">
        <v>326</v>
      </c>
      <c r="B28" s="84" t="s">
        <v>480</v>
      </c>
      <c r="C28" s="83" t="s">
        <v>21</v>
      </c>
      <c r="D28" s="83"/>
      <c r="E28" s="82"/>
      <c r="F28" s="82"/>
      <c r="G28" s="83" t="s">
        <v>481</v>
      </c>
      <c r="H28" s="83"/>
      <c r="I28" s="83">
        <v>9</v>
      </c>
      <c r="J28" s="83">
        <v>9</v>
      </c>
      <c r="K28" s="83"/>
      <c r="L28" s="7"/>
      <c r="M28" s="7"/>
      <c r="N28" s="5"/>
      <c r="O28" s="5"/>
    </row>
    <row r="29" spans="1:15" ht="43.35" customHeight="1">
      <c r="A29" s="86" t="s">
        <v>329</v>
      </c>
      <c r="B29" s="84" t="s">
        <v>482</v>
      </c>
      <c r="C29" s="83" t="s">
        <v>21</v>
      </c>
      <c r="D29" s="83"/>
      <c r="E29" s="82"/>
      <c r="F29" s="82"/>
      <c r="G29" s="83" t="s">
        <v>483</v>
      </c>
      <c r="H29" s="83"/>
      <c r="I29" s="83">
        <v>9</v>
      </c>
      <c r="J29" s="83">
        <v>9</v>
      </c>
      <c r="K29" s="83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">
    <cfRule type="expression" dxfId="46" priority="33">
      <formula>$C1="Option"</formula>
    </cfRule>
  </conditionalFormatting>
  <conditionalFormatting sqref="A19:F29">
    <cfRule type="expression" dxfId="45" priority="34">
      <formula>$F19="Fermeture"</formula>
    </cfRule>
    <cfRule type="expression" dxfId="44" priority="35">
      <formula>$F19="Modification"</formula>
    </cfRule>
    <cfRule type="expression" dxfId="43" priority="36">
      <formula>$F19="Création"</formula>
    </cfRule>
  </conditionalFormatting>
  <conditionalFormatting sqref="A1:O9 A10:E10 K10:O11 A11:D11 A12:O12 A13:H13 J13:O16 A14:F14 A15:H15 A16:F16 A17:O18 I19:O19 K20:O22 I23:O23 K24:O26 I27:O27 G28:O29 A30:O999">
    <cfRule type="expression" dxfId="42" priority="42">
      <formula>$F1="Création"</formula>
    </cfRule>
    <cfRule type="expression" dxfId="41" priority="41">
      <formula>$F1="Modification"</formula>
    </cfRule>
  </conditionalFormatting>
  <conditionalFormatting sqref="A1:O9 K10:O11 A12:O12 J13:O16 A17:O18 I19:O19 K20:O22 I23:O23 K24:O26 I27:O27 G28:O29 A30:O999 A10:E10 A11:D11 A13:H13 A14:F14 A15:H15 A16:F16">
    <cfRule type="expression" dxfId="40" priority="40">
      <formula>$F1="Fermeture"</formula>
    </cfRule>
  </conditionalFormatting>
  <conditionalFormatting sqref="G19:H19">
    <cfRule type="expression" dxfId="39" priority="10">
      <formula>$F19="Fermeture"</formula>
    </cfRule>
    <cfRule type="expression" dxfId="38" priority="11">
      <formula>$F19="Modification"</formula>
    </cfRule>
    <cfRule type="expression" dxfId="37" priority="12">
      <formula>$F19="Création"</formula>
    </cfRule>
  </conditionalFormatting>
  <conditionalFormatting sqref="G23:H23">
    <cfRule type="expression" dxfId="36" priority="7">
      <formula>$F23="Modification"</formula>
    </cfRule>
    <cfRule type="expression" dxfId="35" priority="8">
      <formula>$F23="Création"</formula>
    </cfRule>
    <cfRule type="expression" dxfId="34" priority="6">
      <formula>$F23="Fermeture"</formula>
    </cfRule>
  </conditionalFormatting>
  <conditionalFormatting sqref="G27:H27">
    <cfRule type="expression" dxfId="33" priority="4">
      <formula>$F27="Création"</formula>
    </cfRule>
    <cfRule type="expression" dxfId="32" priority="3">
      <formula>$F27="Modification"</formula>
    </cfRule>
    <cfRule type="expression" dxfId="31" priority="2">
      <formula>$F27="Fermeture"</formula>
    </cfRule>
  </conditionalFormatting>
  <conditionalFormatting sqref="G20:J22">
    <cfRule type="expression" dxfId="30" priority="15">
      <formula>$F20="Modification"</formula>
    </cfRule>
    <cfRule type="expression" dxfId="29" priority="16">
      <formula>$F20="Création"</formula>
    </cfRule>
    <cfRule type="expression" dxfId="28" priority="14">
      <formula>$F20="Fermeture"</formula>
    </cfRule>
  </conditionalFormatting>
  <conditionalFormatting sqref="G24:J26">
    <cfRule type="expression" dxfId="27" priority="18">
      <formula>$F24="Fermeture"</formula>
    </cfRule>
    <cfRule type="expression" dxfId="26" priority="20">
      <formula>$F24="Création"</formula>
    </cfRule>
    <cfRule type="expression" dxfId="25" priority="19">
      <formula>$F24="Modification"</formula>
    </cfRule>
  </conditionalFormatting>
  <conditionalFormatting sqref="G1:N999">
    <cfRule type="expression" dxfId="24" priority="1">
      <formula>$C1="Option"</formula>
    </cfRule>
  </conditionalFormatting>
  <conditionalFormatting sqref="I28:J29">
    <cfRule type="expression" dxfId="23" priority="91">
      <formula>$C20="Option"</formula>
    </cfRule>
    <cfRule type="expression" dxfId="22" priority="94">
      <formula>$F20="Modification"</formula>
    </cfRule>
    <cfRule type="expression" dxfId="21" priority="95">
      <formula>$F20="Création"</formula>
    </cfRule>
    <cfRule type="expression" dxfId="20" priority="97">
      <formula>$F20="Fermeture"</formula>
    </cfRule>
  </conditionalFormatting>
  <conditionalFormatting sqref="N1:N999">
    <cfRule type="expression" dxfId="19" priority="39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opLeftCell="A19" zoomScale="90" zoomScaleNormal="90" workbookViewId="0">
      <selection activeCell="A19" sqref="A19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56"/>
      <c r="B1" s="156"/>
      <c r="C1" s="156"/>
      <c r="D1" s="156"/>
      <c r="E1" s="156"/>
      <c r="F1" s="156"/>
      <c r="G1" s="156"/>
      <c r="H1" s="156"/>
      <c r="I1" s="156"/>
      <c r="J1" s="38"/>
    </row>
    <row r="2" spans="1:19">
      <c r="A2" s="156"/>
      <c r="B2" s="156"/>
      <c r="C2" s="156"/>
      <c r="D2" s="156"/>
      <c r="E2" s="156"/>
      <c r="F2" s="156"/>
      <c r="G2" s="156"/>
      <c r="H2" s="156"/>
      <c r="I2" s="156"/>
      <c r="J2" s="38"/>
    </row>
    <row r="3" spans="1:19">
      <c r="A3" s="156"/>
      <c r="B3" s="156"/>
      <c r="C3" s="156"/>
      <c r="D3" s="156"/>
      <c r="E3" s="156"/>
      <c r="F3" s="156"/>
      <c r="G3" s="156"/>
      <c r="H3" s="156"/>
      <c r="I3" s="156"/>
      <c r="J3" s="38"/>
    </row>
    <row r="4" spans="1:19">
      <c r="A4" s="156"/>
      <c r="B4" s="156"/>
      <c r="C4" s="156"/>
      <c r="D4" s="156"/>
      <c r="E4" s="156"/>
      <c r="F4" s="156"/>
      <c r="G4" s="156"/>
      <c r="H4" s="156"/>
      <c r="I4" s="156"/>
      <c r="J4" s="38"/>
    </row>
    <row r="5" spans="1:19">
      <c r="A5" s="156"/>
      <c r="B5" s="156"/>
      <c r="C5" s="156"/>
      <c r="D5" s="156"/>
      <c r="E5" s="156"/>
      <c r="F5" s="156"/>
      <c r="G5" s="156"/>
      <c r="H5" s="156"/>
      <c r="I5" s="156"/>
      <c r="J5" s="38"/>
    </row>
    <row r="6" spans="1:19">
      <c r="A6" s="156"/>
      <c r="B6" s="156"/>
      <c r="C6" s="156"/>
      <c r="D6" s="156"/>
      <c r="E6" s="156"/>
      <c r="F6" s="156"/>
      <c r="G6" s="156"/>
      <c r="H6" s="156"/>
      <c r="I6" s="156"/>
      <c r="J6" s="38"/>
    </row>
    <row r="7" spans="1:19" ht="14.45" customHeight="1">
      <c r="A7" s="181" t="s">
        <v>349</v>
      </c>
      <c r="B7" s="180" t="str">
        <f>'Fiche Générale'!B2</f>
        <v>ODYSSEE</v>
      </c>
      <c r="C7" s="141" t="s">
        <v>277</v>
      </c>
      <c r="D7" s="141"/>
      <c r="E7" s="178" t="str">
        <f>'Fiche Générale'!B3</f>
        <v>PSYCHOLOGIE</v>
      </c>
      <c r="F7" s="179"/>
      <c r="G7" s="141" t="s">
        <v>350</v>
      </c>
      <c r="H7" s="180" t="str">
        <f>'Fiche Générale'!B4</f>
        <v>HMPSY18</v>
      </c>
      <c r="I7" s="180"/>
      <c r="J7" s="39"/>
      <c r="K7" s="23"/>
    </row>
    <row r="8" spans="1:19" ht="14.45" customHeight="1">
      <c r="A8" s="182"/>
      <c r="B8" s="180"/>
      <c r="C8" s="141"/>
      <c r="D8" s="141"/>
      <c r="E8" s="178"/>
      <c r="F8" s="179"/>
      <c r="G8" s="141"/>
      <c r="H8" s="180"/>
      <c r="I8" s="180"/>
      <c r="J8" s="39"/>
      <c r="K8" s="23"/>
    </row>
    <row r="9" spans="1:19" ht="14.45" customHeight="1">
      <c r="A9" s="182"/>
      <c r="B9" s="180"/>
      <c r="C9" s="141"/>
      <c r="D9" s="141"/>
      <c r="E9" s="178"/>
      <c r="F9" s="179"/>
      <c r="G9" s="141"/>
      <c r="H9" s="180"/>
      <c r="I9" s="180"/>
      <c r="J9" s="39"/>
      <c r="K9" s="23"/>
    </row>
    <row r="10" spans="1:19" ht="14.45" customHeight="1">
      <c r="A10" s="182"/>
      <c r="B10" s="180"/>
      <c r="C10" s="142" t="s">
        <v>279</v>
      </c>
      <c r="D10" s="142"/>
      <c r="E10" s="149" t="str">
        <f>'Fiche Générale'!C12</f>
        <v xml:space="preserve"> </v>
      </c>
      <c r="F10" s="150"/>
      <c r="G10" s="150"/>
      <c r="H10" s="150"/>
      <c r="I10" s="151"/>
      <c r="J10" s="40"/>
      <c r="K10" s="23"/>
    </row>
    <row r="11" spans="1:19" ht="14.45" customHeight="1">
      <c r="A11" s="183"/>
      <c r="B11" s="180"/>
      <c r="C11" s="142"/>
      <c r="D11" s="142"/>
      <c r="E11" s="152"/>
      <c r="F11" s="153"/>
      <c r="G11" s="153"/>
      <c r="H11" s="153"/>
      <c r="I11" s="154"/>
      <c r="J11" s="40"/>
      <c r="K11" s="23"/>
    </row>
    <row r="12" spans="1:19">
      <c r="C12" s="18"/>
      <c r="I12" s="13"/>
      <c r="J12" s="13"/>
      <c r="M12" s="158" t="s">
        <v>351</v>
      </c>
      <c r="N12" s="159"/>
      <c r="O12" s="174"/>
      <c r="P12" s="158" t="s">
        <v>352</v>
      </c>
      <c r="Q12" s="159"/>
      <c r="R12" s="159"/>
      <c r="S12" s="174"/>
    </row>
    <row r="13" spans="1:19">
      <c r="A13" s="162" t="s">
        <v>280</v>
      </c>
      <c r="B13" s="104" t="str">
        <f>'S4 Maquette'!B13:B14</f>
        <v>2ème Année</v>
      </c>
      <c r="C13" s="104"/>
      <c r="D13" s="162" t="s">
        <v>353</v>
      </c>
      <c r="E13" s="164" t="str">
        <f>'S4 Maquette'!E13:F14</f>
        <v>HMPST2</v>
      </c>
      <c r="F13" s="164"/>
      <c r="G13" s="164"/>
      <c r="H13" s="157" t="s">
        <v>354</v>
      </c>
      <c r="I13" s="157"/>
      <c r="J13" s="41"/>
      <c r="M13" s="160"/>
      <c r="N13" s="161"/>
      <c r="O13" s="175"/>
      <c r="P13" s="160"/>
      <c r="Q13" s="161"/>
      <c r="R13" s="161"/>
      <c r="S13" s="175"/>
    </row>
    <row r="14" spans="1:19">
      <c r="A14" s="163"/>
      <c r="B14" s="104"/>
      <c r="C14" s="104"/>
      <c r="D14" s="163"/>
      <c r="E14" s="164"/>
      <c r="F14" s="164"/>
      <c r="G14" s="164"/>
      <c r="H14" s="157"/>
      <c r="I14" s="157"/>
      <c r="J14" s="41"/>
      <c r="M14" s="157" t="s">
        <v>355</v>
      </c>
      <c r="N14" s="158" t="s">
        <v>356</v>
      </c>
      <c r="O14" s="174"/>
      <c r="P14" s="156"/>
      <c r="Q14" s="165"/>
      <c r="R14" s="168"/>
      <c r="S14" s="162"/>
    </row>
    <row r="15" spans="1:19">
      <c r="A15" s="162" t="s">
        <v>357</v>
      </c>
      <c r="B15" s="106" t="str">
        <f>'S4 Maquette'!B15:B16</f>
        <v>Semestre 4</v>
      </c>
      <c r="C15" s="107"/>
      <c r="D15" s="162" t="s">
        <v>358</v>
      </c>
      <c r="E15" s="164" t="str">
        <f>'S4 Maquette'!E15:F16</f>
        <v>HMS4PST</v>
      </c>
      <c r="F15" s="164"/>
      <c r="G15" s="164"/>
      <c r="H15" s="170" t="str">
        <f>'Fiche Générale'!B5</f>
        <v>Session Unique</v>
      </c>
      <c r="I15" s="171"/>
      <c r="J15" s="42"/>
      <c r="M15" s="157"/>
      <c r="N15" s="176"/>
      <c r="O15" s="177"/>
      <c r="P15" s="156"/>
      <c r="Q15" s="166"/>
      <c r="R15" s="168"/>
      <c r="S15" s="169"/>
    </row>
    <row r="16" spans="1:19">
      <c r="A16" s="163"/>
      <c r="B16" s="109"/>
      <c r="C16" s="110"/>
      <c r="D16" s="163"/>
      <c r="E16" s="164"/>
      <c r="F16" s="164"/>
      <c r="G16" s="164"/>
      <c r="H16" s="172"/>
      <c r="I16" s="173"/>
      <c r="J16" s="42"/>
      <c r="M16" s="157"/>
      <c r="N16" s="176"/>
      <c r="O16" s="177"/>
      <c r="P16" s="156"/>
      <c r="Q16" s="166"/>
      <c r="R16" s="168"/>
      <c r="S16" s="169"/>
    </row>
    <row r="17" spans="1:20">
      <c r="L17" s="19"/>
      <c r="M17" s="157"/>
      <c r="N17" s="160"/>
      <c r="O17" s="175"/>
      <c r="P17" s="156"/>
      <c r="Q17" s="167"/>
      <c r="R17" s="168"/>
      <c r="S17" s="163"/>
    </row>
    <row r="18" spans="1:20" ht="59.45" customHeight="1">
      <c r="A18" s="3" t="s">
        <v>359</v>
      </c>
      <c r="B18" s="43" t="s">
        <v>360</v>
      </c>
      <c r="C18" s="3" t="s">
        <v>5</v>
      </c>
      <c r="D18" s="3" t="s">
        <v>361</v>
      </c>
      <c r="E18" s="3" t="s">
        <v>362</v>
      </c>
      <c r="F18" s="3" t="s">
        <v>363</v>
      </c>
      <c r="G18" s="3" t="s">
        <v>364</v>
      </c>
      <c r="H18" s="3" t="s">
        <v>365</v>
      </c>
      <c r="I18" s="3" t="s">
        <v>366</v>
      </c>
      <c r="J18" s="3" t="s">
        <v>367</v>
      </c>
      <c r="K18" s="3" t="s">
        <v>368</v>
      </c>
      <c r="L18" s="3" t="s">
        <v>369</v>
      </c>
      <c r="M18" s="3" t="s">
        <v>370</v>
      </c>
      <c r="N18" s="3" t="s">
        <v>360</v>
      </c>
      <c r="O18" s="3" t="s">
        <v>371</v>
      </c>
      <c r="P18" s="3" t="s">
        <v>372</v>
      </c>
      <c r="Q18" s="3" t="s">
        <v>360</v>
      </c>
      <c r="R18" s="3" t="s">
        <v>371</v>
      </c>
      <c r="S18" s="4" t="s">
        <v>373</v>
      </c>
      <c r="T18" s="4" t="s">
        <v>374</v>
      </c>
    </row>
    <row r="19" spans="1:20" ht="30.6" customHeight="1">
      <c r="A19" s="47" t="str">
        <f>'S4 Maquette'!B19</f>
        <v>PROJET PROFESSIONNEL ET DE RECHERCHE 2</v>
      </c>
      <c r="B19" s="47" t="str">
        <f>'S4 Maquette'!C19</f>
        <v>UE</v>
      </c>
      <c r="C19" s="46" t="str">
        <f>'S4 Maquette'!F19</f>
        <v>Modification</v>
      </c>
      <c r="D19" s="7"/>
      <c r="E19" s="7"/>
      <c r="F19" s="7"/>
      <c r="G19" s="44"/>
      <c r="H19" s="44" t="s">
        <v>375</v>
      </c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'S4 Maquette'!B20</f>
        <v>Mémoire professionnel</v>
      </c>
      <c r="B20" s="47" t="str">
        <f>'S4 Maquette'!C20</f>
        <v>ECUE</v>
      </c>
      <c r="C20" s="46">
        <f>'S4 Maquette'!F20</f>
        <v>0</v>
      </c>
      <c r="D20" s="7">
        <v>5</v>
      </c>
      <c r="E20" s="7" t="s">
        <v>375</v>
      </c>
      <c r="F20" s="7" t="s">
        <v>375</v>
      </c>
      <c r="G20" s="44"/>
      <c r="H20" s="44"/>
      <c r="I20" s="44" t="s">
        <v>376</v>
      </c>
      <c r="J20" s="44"/>
      <c r="K20" s="44" t="s">
        <v>18</v>
      </c>
      <c r="L20" s="44"/>
      <c r="M20" s="44"/>
      <c r="N20" s="44" t="s">
        <v>34</v>
      </c>
      <c r="O20" s="44"/>
      <c r="P20" s="44"/>
      <c r="Q20" s="44"/>
      <c r="R20" s="44"/>
      <c r="S20" s="12"/>
      <c r="T20" s="1"/>
    </row>
    <row r="21" spans="1:20" ht="30.6" customHeight="1">
      <c r="A21" s="47" t="str">
        <f>'S4 Maquette'!B21</f>
        <v>Analyse des pratiques</v>
      </c>
      <c r="B21" s="47" t="str">
        <f>'S4 Maquette'!C21</f>
        <v>ECUE</v>
      </c>
      <c r="C21" s="46">
        <f>'S4 Maquette'!F21</f>
        <v>0</v>
      </c>
      <c r="D21" s="7">
        <v>1</v>
      </c>
      <c r="E21" s="7" t="s">
        <v>375</v>
      </c>
      <c r="F21" s="7" t="s">
        <v>375</v>
      </c>
      <c r="G21" s="44"/>
      <c r="H21" s="44"/>
      <c r="I21" s="44" t="s">
        <v>375</v>
      </c>
      <c r="J21" s="44">
        <v>7</v>
      </c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'S4 Maquette'!B22</f>
        <v>Anglais professisonnel</v>
      </c>
      <c r="B22" s="47" t="str">
        <f>'S4 Maquette'!C22</f>
        <v>ECUE</v>
      </c>
      <c r="C22" s="46">
        <f>'S4 Maquette'!F22</f>
        <v>0</v>
      </c>
      <c r="D22" s="7">
        <v>1</v>
      </c>
      <c r="E22" s="7" t="s">
        <v>375</v>
      </c>
      <c r="F22" s="7" t="s">
        <v>375</v>
      </c>
      <c r="G22" s="44"/>
      <c r="H22" s="44"/>
      <c r="I22" s="44" t="s">
        <v>375</v>
      </c>
      <c r="J22" s="44">
        <v>7</v>
      </c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'S4 Maquette'!B23</f>
        <v>RESSOURCES HUMAINES 2</v>
      </c>
      <c r="B23" s="47" t="str">
        <f>'S4 Maquette'!C23</f>
        <v>UE</v>
      </c>
      <c r="C23" s="46" t="str">
        <f>'S4 Maquette'!F23</f>
        <v>Modification</v>
      </c>
      <c r="D23" s="7"/>
      <c r="E23" s="7"/>
      <c r="F23" s="7"/>
      <c r="G23" s="44"/>
      <c r="H23" s="44" t="s">
        <v>375</v>
      </c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'S4 Maquette'!B24</f>
        <v>Tests et orientation professionnelle</v>
      </c>
      <c r="B24" s="47" t="str">
        <f>'S4 Maquette'!C24</f>
        <v>ECUE</v>
      </c>
      <c r="C24" s="46">
        <f>'S4 Maquette'!F24</f>
        <v>0</v>
      </c>
      <c r="D24" s="7">
        <v>1</v>
      </c>
      <c r="E24" s="7" t="s">
        <v>375</v>
      </c>
      <c r="F24" s="7" t="s">
        <v>375</v>
      </c>
      <c r="G24" s="44"/>
      <c r="H24" s="44"/>
      <c r="I24" s="44" t="s">
        <v>375</v>
      </c>
      <c r="J24" s="44">
        <v>7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'S4 Maquette'!B25</f>
        <v>Bilan de compétences</v>
      </c>
      <c r="B25" s="47" t="str">
        <f>'S4 Maquette'!C25</f>
        <v>ECUE</v>
      </c>
      <c r="C25" s="46">
        <f>'S4 Maquette'!F25</f>
        <v>0</v>
      </c>
      <c r="D25" s="7">
        <v>1</v>
      </c>
      <c r="E25" s="7" t="s">
        <v>375</v>
      </c>
      <c r="F25" s="7" t="s">
        <v>375</v>
      </c>
      <c r="G25" s="44"/>
      <c r="H25" s="44"/>
      <c r="I25" s="44" t="s">
        <v>375</v>
      </c>
      <c r="J25" s="44">
        <v>7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'S4 Maquette'!B26</f>
        <v>Formation du personnel</v>
      </c>
      <c r="B26" s="47" t="str">
        <f>'S4 Maquette'!C26</f>
        <v>ECUE</v>
      </c>
      <c r="C26" s="46">
        <f>'S4 Maquette'!F26</f>
        <v>0</v>
      </c>
      <c r="D26" s="7">
        <v>1</v>
      </c>
      <c r="E26" s="7" t="s">
        <v>375</v>
      </c>
      <c r="F26" s="7" t="s">
        <v>375</v>
      </c>
      <c r="G26" s="44"/>
      <c r="H26" s="44"/>
      <c r="I26" s="44" t="s">
        <v>375</v>
      </c>
      <c r="J26" s="44">
        <v>7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'S4 Maquette'!B27</f>
        <v>PROBLEMATIQUES DE RESPONSABILITE SOCIALE 2</v>
      </c>
      <c r="B27" s="47" t="str">
        <f>'S4 Maquette'!C27</f>
        <v>UE</v>
      </c>
      <c r="C27" s="46" t="str">
        <f>'S4 Maquette'!F27</f>
        <v>Modification</v>
      </c>
      <c r="D27" s="7"/>
      <c r="E27" s="7"/>
      <c r="F27" s="7"/>
      <c r="G27" s="44"/>
      <c r="H27" s="44" t="s">
        <v>375</v>
      </c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'S4 Maquette'!B28</f>
        <v>Qualité de vie</v>
      </c>
      <c r="B28" s="47" t="str">
        <f>'S4 Maquette'!C28</f>
        <v>ECUE</v>
      </c>
      <c r="C28" s="46">
        <f>'S4 Maquette'!F28</f>
        <v>0</v>
      </c>
      <c r="D28" s="7">
        <v>1</v>
      </c>
      <c r="E28" s="7" t="s">
        <v>375</v>
      </c>
      <c r="F28" s="7" t="s">
        <v>375</v>
      </c>
      <c r="G28" s="44"/>
      <c r="H28" s="44"/>
      <c r="I28" s="44" t="s">
        <v>375</v>
      </c>
      <c r="J28" s="44">
        <v>7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1"/>
    </row>
    <row r="29" spans="1:20" ht="30.6" customHeight="1">
      <c r="A29" s="47" t="str">
        <f>'S4 Maquette'!B29</f>
        <v>Gestion de la diversité</v>
      </c>
      <c r="B29" s="47" t="str">
        <f>'S4 Maquette'!C29</f>
        <v>ECUE</v>
      </c>
      <c r="C29" s="46">
        <f>'S4 Maquette'!F29</f>
        <v>0</v>
      </c>
      <c r="D29" s="7">
        <v>1</v>
      </c>
      <c r="E29" s="7" t="s">
        <v>375</v>
      </c>
      <c r="F29" s="7" t="s">
        <v>375</v>
      </c>
      <c r="G29" s="44"/>
      <c r="H29" s="44"/>
      <c r="I29" s="44" t="s">
        <v>375</v>
      </c>
      <c r="J29" s="44">
        <v>7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8">
      <formula>$C1="BLOC"</formula>
    </cfRule>
    <cfRule type="expression" dxfId="17" priority="9">
      <formula>$C1="OPTION"</formula>
    </cfRule>
    <cfRule type="expression" dxfId="16" priority="7">
      <formula>$C1="Parcours Pédagogique"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4">
      <formula>$D1="Création"</formula>
    </cfRule>
    <cfRule type="expression" dxfId="13" priority="15">
      <formula>$D1="Fermeture"</formula>
    </cfRule>
    <cfRule type="expression" dxfId="12" priority="13">
      <formula>$D1="Modification"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/>
  <sheetData>
    <row r="1" spans="1:30">
      <c r="A1" s="103" t="s">
        <v>234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AA1" s="104" t="s">
        <v>235</v>
      </c>
      <c r="AB1" s="104"/>
      <c r="AC1" s="104"/>
      <c r="AD1" s="104"/>
    </row>
    <row r="2" spans="1:30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AA2" s="104"/>
      <c r="AB2" s="104"/>
      <c r="AC2" s="104"/>
      <c r="AD2" s="104"/>
    </row>
    <row r="3" spans="1:30">
      <c r="A3" s="104" t="s">
        <v>236</v>
      </c>
      <c r="B3" s="104"/>
      <c r="C3" s="104"/>
      <c r="D3" s="104" t="s">
        <v>237</v>
      </c>
      <c r="E3" s="104"/>
      <c r="F3" s="104"/>
      <c r="G3" s="104" t="s">
        <v>238</v>
      </c>
      <c r="H3" s="104"/>
      <c r="I3" s="104"/>
      <c r="J3" s="104" t="s">
        <v>239</v>
      </c>
      <c r="K3" s="104"/>
      <c r="L3" s="104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108</v>
      </c>
      <c r="B5" s="10">
        <f>SUM('S1 Maquette'!J19:J300)</f>
        <v>123</v>
      </c>
      <c r="C5" s="10">
        <f>SUM('S1 Maquette'!K19:K300)</f>
        <v>0</v>
      </c>
      <c r="D5" s="10">
        <f>SUM(AB4:AB291)</f>
        <v>99</v>
      </c>
      <c r="E5" s="10">
        <f>SUM('S2 Maquette'!J19:J301)</f>
        <v>130</v>
      </c>
      <c r="F5" s="10">
        <f>SUM('S2 Maquette'!K19:K301)</f>
        <v>0</v>
      </c>
      <c r="G5" s="10" t="e">
        <f>SUM(AC4:AC291)</f>
        <v>#REF!</v>
      </c>
      <c r="H5" s="10">
        <f>SUM('S3 Maquette'!J19:J299)</f>
        <v>159</v>
      </c>
      <c r="I5" s="10">
        <f>SUM('S3 Maquette'!K19:K299)</f>
        <v>0</v>
      </c>
      <c r="J5" s="10" t="e">
        <f>SUM(AD4:AD291)</f>
        <v>#REF!</v>
      </c>
      <c r="K5" s="10">
        <f>SUM('S4 Maquette'!J19:J300)</f>
        <v>92</v>
      </c>
      <c r="L5" s="10">
        <f>SUM('S4 Maquette'!K19:K300)</f>
        <v>0</v>
      </c>
      <c r="AA5" s="10">
        <f>'S1 Maquette'!I20*1.5</f>
        <v>18</v>
      </c>
      <c r="AB5" s="10">
        <f>'S2 Maquette'!I20*1.5</f>
        <v>18</v>
      </c>
      <c r="AC5" s="10">
        <f>'S3 Maquette'!I20*1.5</f>
        <v>0</v>
      </c>
      <c r="AD5" s="10">
        <f>'S4 Maquette'!I28*1.5</f>
        <v>13.5</v>
      </c>
    </row>
    <row r="6" spans="1:30">
      <c r="A6" s="104" t="s">
        <v>242</v>
      </c>
      <c r="B6" s="104"/>
      <c r="C6" s="104"/>
      <c r="D6" s="104" t="s">
        <v>242</v>
      </c>
      <c r="E6" s="104"/>
      <c r="F6" s="104"/>
      <c r="G6" s="104" t="s">
        <v>242</v>
      </c>
      <c r="H6" s="104"/>
      <c r="I6" s="104"/>
      <c r="J6" s="104" t="s">
        <v>242</v>
      </c>
      <c r="K6" s="104"/>
      <c r="L6" s="104"/>
      <c r="AA6" s="10">
        <f>'S1 Maquette'!I21*1.5</f>
        <v>18</v>
      </c>
      <c r="AB6" s="10">
        <f>'S2 Maquette'!I21*1.5</f>
        <v>27</v>
      </c>
      <c r="AC6" s="10">
        <f>'S3 Maquette'!I21*1.5</f>
        <v>9</v>
      </c>
      <c r="AD6" s="10">
        <f>'S4 Maquette'!I29*1.5</f>
        <v>13.5</v>
      </c>
    </row>
    <row r="7" spans="1:30">
      <c r="A7" s="104">
        <f>SUM(A5,B5,C5)</f>
        <v>231</v>
      </c>
      <c r="B7" s="104"/>
      <c r="C7" s="104"/>
      <c r="D7" s="104">
        <f>SUM(D5,E5,F5)</f>
        <v>229</v>
      </c>
      <c r="E7" s="104"/>
      <c r="F7" s="104"/>
      <c r="G7" s="104" t="e">
        <f>SUM(G5,H5,I5)</f>
        <v>#REF!</v>
      </c>
      <c r="H7" s="104"/>
      <c r="I7" s="104"/>
      <c r="J7" s="104" t="e">
        <f>SUM(J5,K5,L5)</f>
        <v>#REF!</v>
      </c>
      <c r="K7" s="104"/>
      <c r="L7" s="104"/>
      <c r="AA7" s="10">
        <f>'S1 Maquette'!I22*1.5</f>
        <v>18</v>
      </c>
      <c r="AB7" s="10">
        <f>'S2 Maquette'!I22*1.5</f>
        <v>0</v>
      </c>
      <c r="AC7" s="10">
        <f>'S3 Maquette'!I22*1.5</f>
        <v>9</v>
      </c>
      <c r="AD7" s="10">
        <f>'S4 Maquette'!I22*1.5</f>
        <v>0</v>
      </c>
    </row>
    <row r="8" spans="1:30">
      <c r="A8" s="105" t="s">
        <v>242</v>
      </c>
      <c r="B8" s="106"/>
      <c r="C8" s="106"/>
      <c r="D8" s="106"/>
      <c r="E8" s="106"/>
      <c r="F8" s="107"/>
      <c r="G8" s="105" t="s">
        <v>242</v>
      </c>
      <c r="H8" s="106"/>
      <c r="I8" s="106"/>
      <c r="J8" s="106"/>
      <c r="K8" s="106"/>
      <c r="L8" s="107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>
      <c r="A9" s="108"/>
      <c r="B9" s="109"/>
      <c r="C9" s="109"/>
      <c r="D9" s="109"/>
      <c r="E9" s="109"/>
      <c r="F9" s="110"/>
      <c r="G9" s="108"/>
      <c r="H9" s="109"/>
      <c r="I9" s="109"/>
      <c r="J9" s="109"/>
      <c r="K9" s="109"/>
      <c r="L9" s="110"/>
      <c r="AA9" s="10">
        <f>'S1 Maquette'!I24*1.5</f>
        <v>0</v>
      </c>
      <c r="AB9" s="10">
        <f>'S2 Maquette'!I24*1.5</f>
        <v>0</v>
      </c>
      <c r="AC9" s="10">
        <f>'S3 Maquette'!I25*1.5</f>
        <v>18</v>
      </c>
      <c r="AD9" s="10">
        <f>'S4 Maquette'!I24*1.5</f>
        <v>13.5</v>
      </c>
    </row>
    <row r="10" spans="1:30">
      <c r="A10" s="105">
        <f>SUM(A7,D7)</f>
        <v>460</v>
      </c>
      <c r="B10" s="106"/>
      <c r="C10" s="106"/>
      <c r="D10" s="106"/>
      <c r="E10" s="106"/>
      <c r="F10" s="107"/>
      <c r="G10" s="105" t="e">
        <f>SUM(G7,J7)</f>
        <v>#REF!</v>
      </c>
      <c r="H10" s="106"/>
      <c r="I10" s="106"/>
      <c r="J10" s="106"/>
      <c r="K10" s="106"/>
      <c r="L10" s="107"/>
      <c r="AA10" s="10">
        <f>'S1 Maquette'!I25*1.5</f>
        <v>0</v>
      </c>
      <c r="AB10" s="10">
        <f>'S2 Maquette'!I25*1.5</f>
        <v>0</v>
      </c>
      <c r="AC10" s="10">
        <f>'S3 Maquette'!I26*1.5</f>
        <v>18</v>
      </c>
      <c r="AD10" s="10">
        <f>'S4 Maquette'!I25*1.5</f>
        <v>13.5</v>
      </c>
    </row>
    <row r="11" spans="1:30">
      <c r="A11" s="108"/>
      <c r="B11" s="109"/>
      <c r="C11" s="109"/>
      <c r="D11" s="109"/>
      <c r="E11" s="109"/>
      <c r="F11" s="110"/>
      <c r="G11" s="108"/>
      <c r="H11" s="109"/>
      <c r="I11" s="109"/>
      <c r="J11" s="109"/>
      <c r="K11" s="109"/>
      <c r="L11" s="110"/>
      <c r="AA11" s="10">
        <f>'S1 Maquette'!I26*1.5</f>
        <v>0</v>
      </c>
      <c r="AB11" s="10">
        <f>'S2 Maquette'!I26*1.5</f>
        <v>13.5</v>
      </c>
      <c r="AC11" s="10">
        <f>'S3 Maquette'!I27*1.5</f>
        <v>0</v>
      </c>
      <c r="AD11" s="10">
        <f>'S4 Maquette'!I26*1.5</f>
        <v>13.5</v>
      </c>
    </row>
    <row r="12" spans="1:30">
      <c r="AA12" s="10">
        <f>'S1 Maquette'!I27*1.5</f>
        <v>0</v>
      </c>
      <c r="AB12" s="10">
        <f>'S2 Maquette'!I27*1.5</f>
        <v>13.5</v>
      </c>
      <c r="AC12" s="10">
        <f>'S3 Maquette'!I28*1.5</f>
        <v>0</v>
      </c>
      <c r="AD12" s="10">
        <f>'S4 Maquette'!I27*1.5</f>
        <v>0</v>
      </c>
    </row>
    <row r="13" spans="1:30">
      <c r="AA13" s="10">
        <f>'S1 Maquette'!I28*1.5</f>
        <v>13.5</v>
      </c>
      <c r="AB13" s="10">
        <f>'S2 Maquette'!I28*1.5</f>
        <v>0</v>
      </c>
      <c r="AC13" s="10">
        <f>'S3 Maquette'!I29*1.5</f>
        <v>0</v>
      </c>
      <c r="AD13" s="10" t="e">
        <f>'S4 Maquette'!#REF!*1.5</f>
        <v>#REF!</v>
      </c>
    </row>
    <row r="14" spans="1:30">
      <c r="A14" s="111" t="s">
        <v>243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N14" s="112" t="s">
        <v>244</v>
      </c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AA14" s="10">
        <f>'S1 Maquette'!I29*1.5</f>
        <v>13.5</v>
      </c>
      <c r="AB14" s="10">
        <f>'S2 Maquette'!I29*1.5</f>
        <v>13.5</v>
      </c>
      <c r="AC14" s="10">
        <f>'S3 Maquette'!I30*1.5</f>
        <v>0</v>
      </c>
      <c r="AD14" s="10" t="e">
        <f>'S4 Maquette'!#REF!*1.5</f>
        <v>#REF!</v>
      </c>
    </row>
    <row r="15" spans="1:30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AA15" s="10">
        <f>'S1 Maquette'!I30*1.5</f>
        <v>0</v>
      </c>
      <c r="AB15" s="10">
        <f>'S2 Maquette'!I30*1.5</f>
        <v>13.5</v>
      </c>
      <c r="AC15" s="10">
        <f>'S3 Maquette'!I31*1.5</f>
        <v>0</v>
      </c>
      <c r="AD15" s="10">
        <f>'S4 Maquette'!I30*1.5</f>
        <v>0</v>
      </c>
    </row>
    <row r="16" spans="1:30">
      <c r="A16" s="104" t="s">
        <v>236</v>
      </c>
      <c r="B16" s="104"/>
      <c r="C16" s="104"/>
      <c r="D16" s="113" t="s">
        <v>237</v>
      </c>
      <c r="E16" s="114"/>
      <c r="F16" s="115"/>
      <c r="G16" s="104" t="s">
        <v>238</v>
      </c>
      <c r="H16" s="104"/>
      <c r="I16" s="104"/>
      <c r="J16" s="104" t="s">
        <v>239</v>
      </c>
      <c r="K16" s="104"/>
      <c r="L16" s="104"/>
      <c r="N16" s="104" t="s">
        <v>236</v>
      </c>
      <c r="O16" s="104"/>
      <c r="P16" s="104"/>
      <c r="Q16" s="104" t="s">
        <v>237</v>
      </c>
      <c r="R16" s="104"/>
      <c r="S16" s="104"/>
      <c r="T16" s="104" t="s">
        <v>238</v>
      </c>
      <c r="U16" s="104"/>
      <c r="V16" s="104"/>
      <c r="W16" s="104" t="s">
        <v>239</v>
      </c>
      <c r="X16" s="104"/>
      <c r="Y16" s="104"/>
      <c r="AA16" s="10">
        <f>'S1 Maquette'!I31*1.5</f>
        <v>13.5</v>
      </c>
      <c r="AB16" s="10">
        <f>'S2 Maquette'!I32*1.5</f>
        <v>0</v>
      </c>
      <c r="AC16" s="10">
        <f>'S3 Maquette'!I32*1.5</f>
        <v>0</v>
      </c>
      <c r="AD16" s="10">
        <f>'S4 Maquette'!I31*1.5</f>
        <v>0</v>
      </c>
    </row>
    <row r="17" spans="1:30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'S1 Maquette'!I32*1.5</f>
        <v>13.5</v>
      </c>
      <c r="AB17" s="10">
        <f>'S2 Maquette'!I33*1.5</f>
        <v>0</v>
      </c>
      <c r="AC17" s="10">
        <f>'S3 Maquette'!I33*1.5</f>
        <v>0</v>
      </c>
      <c r="AD17" s="10">
        <f>'S4 Maquette'!I32*1.5</f>
        <v>0</v>
      </c>
    </row>
    <row r="18" spans="1:30">
      <c r="A18" s="10">
        <f>A5-N18</f>
        <v>72</v>
      </c>
      <c r="B18" s="10">
        <f>B5-O18</f>
        <v>72</v>
      </c>
      <c r="C18" s="10">
        <f>C5-P18</f>
        <v>0</v>
      </c>
      <c r="D18" s="10">
        <f t="shared" ref="D18:K18" si="0">D5-Q18</f>
        <v>54</v>
      </c>
      <c r="E18" s="10">
        <f t="shared" si="0"/>
        <v>102</v>
      </c>
      <c r="F18" s="10">
        <f t="shared" ca="1" si="0"/>
        <v>0</v>
      </c>
      <c r="G18" s="10" t="e">
        <f t="shared" si="0"/>
        <v>#REF!</v>
      </c>
      <c r="H18" s="10">
        <f t="shared" si="0"/>
        <v>147</v>
      </c>
      <c r="I18" s="10">
        <f t="shared" si="0"/>
        <v>0</v>
      </c>
      <c r="J18" s="10" t="e">
        <f t="shared" si="0"/>
        <v>#REF!</v>
      </c>
      <c r="K18" s="10">
        <f t="shared" si="0"/>
        <v>92</v>
      </c>
      <c r="L18" s="10">
        <f>L5-Y18</f>
        <v>0</v>
      </c>
      <c r="N18" s="10">
        <f>SUMIF('S1 Maquette'!M19:M300,"Portée",'S1 Maquette'!I19:I300)*1.5</f>
        <v>36</v>
      </c>
      <c r="O18" s="10">
        <f>SUMIF('S1 Maquette'!M19:M300,"Portée",'S1 Maquette'!J19:J300)</f>
        <v>51</v>
      </c>
      <c r="P18" s="10">
        <f>SUMIF('S1 Maquette'!M19:M300,"Portée",'S1 Maquette'!K19:K300)</f>
        <v>0</v>
      </c>
      <c r="Q18" s="10">
        <f>SUMIF('S2 Maquette'!M19:M301,"Portée",'S2 Maquette'!I19:I301)*1.5</f>
        <v>45</v>
      </c>
      <c r="R18" s="10">
        <f>SUMIF('S2 Maquette'!M19:M301,"Portée",'S2 Maquette'!J19:J301)</f>
        <v>28</v>
      </c>
      <c r="S18" s="10">
        <f ca="1">SUMIF('S2 Maquette'!M9:M301,"Portée",'S2 Maquette'!K19:K301)</f>
        <v>0</v>
      </c>
      <c r="T18" s="10">
        <f>SUMIF('S3 Maquette'!M19:M299,"Portée",'S3 Maquette'!I19:I299)*1.5</f>
        <v>18</v>
      </c>
      <c r="U18" s="10">
        <f>SUMIF('S3 Maquette'!M19:M299,"Portée",'S3 Maquette'!J19:J299)</f>
        <v>12</v>
      </c>
      <c r="V18" s="10">
        <f>SUMIF('S3 Maquette'!M19:M299,"Portée",'S3 Maquette'!K19:K299)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Maquette'!I34*1.5</f>
        <v>0</v>
      </c>
      <c r="AC18" s="10">
        <f>'S3 Maquette'!I34*1.5</f>
        <v>13.5</v>
      </c>
      <c r="AD18" s="10">
        <f>'S4 Maquette'!I33*1.5</f>
        <v>0</v>
      </c>
    </row>
    <row r="19" spans="1:30">
      <c r="A19" s="104" t="s">
        <v>242</v>
      </c>
      <c r="B19" s="104"/>
      <c r="C19" s="104"/>
      <c r="D19" s="104" t="s">
        <v>242</v>
      </c>
      <c r="E19" s="104"/>
      <c r="F19" s="104"/>
      <c r="G19" s="104" t="s">
        <v>242</v>
      </c>
      <c r="H19" s="104"/>
      <c r="I19" s="104"/>
      <c r="J19" s="104" t="s">
        <v>242</v>
      </c>
      <c r="K19" s="104"/>
      <c r="L19" s="104"/>
      <c r="AA19" s="10">
        <f>'S1 Maquette'!I34*1.5</f>
        <v>0</v>
      </c>
      <c r="AB19" s="10">
        <f>'S2 Maquette'!I35*1.5</f>
        <v>0</v>
      </c>
      <c r="AC19" s="10">
        <f>'S3 Maquette'!I35*1.5</f>
        <v>0</v>
      </c>
      <c r="AD19" s="10">
        <f>'S4 Maquette'!I34*1.5</f>
        <v>0</v>
      </c>
    </row>
    <row r="20" spans="1:30">
      <c r="A20" s="104">
        <f>SUM(A18,B18,C18)</f>
        <v>144</v>
      </c>
      <c r="B20" s="104"/>
      <c r="C20" s="104"/>
      <c r="D20" s="104">
        <f ca="1">SUM(D18,E18,F18)</f>
        <v>156</v>
      </c>
      <c r="E20" s="104"/>
      <c r="F20" s="104"/>
      <c r="G20" s="104" t="e">
        <f>SUM(G18,H18,I18)</f>
        <v>#REF!</v>
      </c>
      <c r="H20" s="104"/>
      <c r="I20" s="104"/>
      <c r="J20" s="104" t="e">
        <f>SUM(J18,K18,L18)</f>
        <v>#REF!</v>
      </c>
      <c r="K20" s="104"/>
      <c r="L20" s="104"/>
      <c r="AA20" s="10">
        <f>'S1 Maquette'!I35*1.5</f>
        <v>0</v>
      </c>
      <c r="AB20" s="10">
        <f>'S2 Maquette'!I36*1.5</f>
        <v>0</v>
      </c>
      <c r="AC20" s="10">
        <f>'S3 Maquette'!I36*1.5</f>
        <v>13.5</v>
      </c>
      <c r="AD20" s="10">
        <f>'S4 Maquette'!I35*1.5</f>
        <v>0</v>
      </c>
    </row>
    <row r="21" spans="1:30" ht="29.45" customHeight="1">
      <c r="A21" s="113" t="s">
        <v>242</v>
      </c>
      <c r="B21" s="114"/>
      <c r="C21" s="114"/>
      <c r="D21" s="114"/>
      <c r="E21" s="114"/>
      <c r="F21" s="115"/>
      <c r="G21" s="113" t="s">
        <v>242</v>
      </c>
      <c r="H21" s="114"/>
      <c r="I21" s="114"/>
      <c r="J21" s="114"/>
      <c r="K21" s="114"/>
      <c r="L21" s="115"/>
      <c r="AA21" s="10">
        <f>'S1 Maquette'!I36*1.5</f>
        <v>0</v>
      </c>
      <c r="AB21" s="10">
        <f>'S2 Maquette'!I37*1.5</f>
        <v>0</v>
      </c>
      <c r="AC21" s="10">
        <f>'S3 Maquette'!I37*1.5</f>
        <v>13.5</v>
      </c>
      <c r="AD21" s="10">
        <f>'S4 Maquette'!I36*1.5</f>
        <v>0</v>
      </c>
    </row>
    <row r="22" spans="1:30" ht="29.1" customHeight="1">
      <c r="A22" s="113">
        <f ca="1">SUM(A20,D20)</f>
        <v>300</v>
      </c>
      <c r="B22" s="114"/>
      <c r="C22" s="114"/>
      <c r="D22" s="114"/>
      <c r="E22" s="114"/>
      <c r="F22" s="115"/>
      <c r="G22" s="113" t="e">
        <f>SUM(G20,J20)</f>
        <v>#REF!</v>
      </c>
      <c r="H22" s="114"/>
      <c r="I22" s="114"/>
      <c r="J22" s="114"/>
      <c r="K22" s="114"/>
      <c r="L22" s="115"/>
      <c r="AA22" s="10">
        <f>'S1 Maquette'!I37*1.5</f>
        <v>0</v>
      </c>
      <c r="AB22" s="10">
        <f>'S2 Maquette'!I38*1.5</f>
        <v>0</v>
      </c>
      <c r="AC22" s="10">
        <f>'S3 Maquette'!I38*1.5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Maquette'!I39*1.5</f>
        <v>0</v>
      </c>
      <c r="AC23" s="10" t="e">
        <f>'S3 Maquette'!#REF!*1.5</f>
        <v>#REF!</v>
      </c>
      <c r="AD23" s="10">
        <f>'S4 Maquette'!I38*1.5</f>
        <v>0</v>
      </c>
    </row>
    <row r="24" spans="1:30">
      <c r="AA24" s="10">
        <f>'S1 Maquette'!I39*1.5</f>
        <v>0</v>
      </c>
      <c r="AB24" s="10">
        <f>'S2 Maquette'!I40*1.5</f>
        <v>0</v>
      </c>
      <c r="AC24" s="10" t="e">
        <f>'S3 Maquette'!#REF!*1.5</f>
        <v>#REF!</v>
      </c>
      <c r="AD24" s="10">
        <f>'S4 Maquette'!I39*1.5</f>
        <v>0</v>
      </c>
    </row>
    <row r="25" spans="1:30">
      <c r="AA25" s="10">
        <f>'S1 Maquette'!I40*1.5</f>
        <v>0</v>
      </c>
      <c r="AB25" s="10">
        <f>'S2 Maquette'!I41*1.5</f>
        <v>0</v>
      </c>
      <c r="AC25" s="10">
        <f>'S3 Maquette'!I39*1.5</f>
        <v>0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Maquette'!I42*1.5</f>
        <v>0</v>
      </c>
      <c r="AC26" s="10">
        <f>'S3 Maquette'!I40*1.5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Maquette'!I43*1.5</f>
        <v>0</v>
      </c>
      <c r="AC27" s="10">
        <f>'S3 Maquette'!I41*1.5</f>
        <v>0</v>
      </c>
      <c r="AD27" s="10">
        <f>'S4 Maquette'!I42*1.5</f>
        <v>0</v>
      </c>
    </row>
    <row r="28" spans="1:30">
      <c r="AA28" s="10">
        <f>'S1 Maquette'!I43*1.5</f>
        <v>0</v>
      </c>
      <c r="AB28" s="10">
        <f>'S2 Maquette'!I44*1.5</f>
        <v>0</v>
      </c>
      <c r="AC28" s="10">
        <f>'S3 Maquette'!I42*1.5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Maquette'!I45*1.5</f>
        <v>0</v>
      </c>
      <c r="AC29" s="10">
        <f>'S3 Maquette'!I43*1.5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Maquette'!I46*1.5</f>
        <v>0</v>
      </c>
      <c r="AC30" s="10">
        <f>'S3 Maquette'!I44*1.5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Maquette'!I47*1.5</f>
        <v>0</v>
      </c>
      <c r="AC31" s="10">
        <f>'S3 Maquette'!I45*1.5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Maquette'!I48*1.5</f>
        <v>0</v>
      </c>
      <c r="AC32" s="10">
        <f>'S3 Maquette'!I46*1.5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Maquette'!I49*1.5</f>
        <v>0</v>
      </c>
      <c r="AC33" s="10">
        <f>'S3 Maquette'!I47*1.5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Maquette'!I50*1.5</f>
        <v>0</v>
      </c>
      <c r="AC34" s="10">
        <f>'S3 Maquette'!I48*1.5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Maquette'!I51*1.5</f>
        <v>0</v>
      </c>
      <c r="AC35" s="10">
        <f>'S3 Maquette'!I49*1.5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Maquette'!I52*1.5</f>
        <v>0</v>
      </c>
      <c r="AC36" s="10">
        <f>'S3 Maquette'!I50*1.5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Maquette'!I53*1.5</f>
        <v>0</v>
      </c>
      <c r="AC37" s="10">
        <f>'S3 Maquette'!I51*1.5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Maquette'!I54*1.5</f>
        <v>0</v>
      </c>
      <c r="AC38" s="10">
        <f>'S3 Maquette'!I52*1.5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Maquette'!I55*1.5</f>
        <v>0</v>
      </c>
      <c r="AC39" s="10">
        <f>'S3 Maquette'!I53*1.5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Maquette'!I56*1.5</f>
        <v>0</v>
      </c>
      <c r="AC40" s="10">
        <f>'S3 Maquette'!I54*1.5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Maquette'!I57*1.5</f>
        <v>0</v>
      </c>
      <c r="AC41" s="10">
        <f>'S3 Maquette'!I55*1.5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Maquette'!I58*1.5</f>
        <v>0</v>
      </c>
      <c r="AC42" s="10">
        <f>'S3 Maquette'!I56*1.5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Maquette'!I59*1.5</f>
        <v>0</v>
      </c>
      <c r="AC43" s="10">
        <f>'S3 Maquette'!I57*1.5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Maquette'!I60*1.5</f>
        <v>0</v>
      </c>
      <c r="AC44" s="10">
        <f>'S3 Maquette'!I58*1.5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Maquette'!I61*1.5</f>
        <v>0</v>
      </c>
      <c r="AC45" s="10">
        <f>'S3 Maquette'!I59*1.5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Maquette'!I62*1.5</f>
        <v>0</v>
      </c>
      <c r="AC46" s="10">
        <f>'S3 Maquette'!I60*1.5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Maquette'!I63*1.5</f>
        <v>0</v>
      </c>
      <c r="AC47" s="10">
        <f>'S3 Maquette'!I61*1.5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Maquette'!I64*1.5</f>
        <v>0</v>
      </c>
      <c r="AC48" s="10">
        <f>'S3 Maquette'!I62*1.5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Maquette'!I65*1.5</f>
        <v>0</v>
      </c>
      <c r="AC49" s="10">
        <f>'S3 Maquette'!I63*1.5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Maquette'!I66*1.5</f>
        <v>0</v>
      </c>
      <c r="AC50" s="10">
        <f>'S3 Maquette'!I64*1.5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Maquette'!I67*1.5</f>
        <v>0</v>
      </c>
      <c r="AC51" s="10">
        <f>'S3 Maquette'!I65*1.5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Maquette'!I68*1.5</f>
        <v>0</v>
      </c>
      <c r="AC52" s="10">
        <f>'S3 Maquette'!I66*1.5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Maquette'!I69*1.5</f>
        <v>0</v>
      </c>
      <c r="AC53" s="10">
        <f>'S3 Maquette'!I67*1.5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Maquette'!I70*1.5</f>
        <v>0</v>
      </c>
      <c r="AC54" s="10">
        <f>'S3 Maquette'!I68*1.5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Maquette'!I71*1.5</f>
        <v>0</v>
      </c>
      <c r="AC55" s="10">
        <f>'S3 Maquette'!I69*1.5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Maquette'!I72*1.5</f>
        <v>0</v>
      </c>
      <c r="AC56" s="10">
        <f>'S3 Maquette'!I70*1.5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Maquette'!I73*1.5</f>
        <v>0</v>
      </c>
      <c r="AC57" s="10">
        <f>'S3 Maquette'!I71*1.5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Maquette'!I74*1.5</f>
        <v>0</v>
      </c>
      <c r="AC58" s="10">
        <f>'S3 Maquette'!I72*1.5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Maquette'!I75*1.5</f>
        <v>0</v>
      </c>
      <c r="AC59" s="10">
        <f>'S3 Maquette'!I73*1.5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Maquette'!I76*1.5</f>
        <v>0</v>
      </c>
      <c r="AC60" s="10">
        <f>'S3 Maquette'!I74*1.5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Maquette'!I77*1.5</f>
        <v>0</v>
      </c>
      <c r="AC61" s="10">
        <f>'S3 Maquette'!I75*1.5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Maquette'!I78*1.5</f>
        <v>0</v>
      </c>
      <c r="AC62" s="10">
        <f>'S3 Maquette'!I76*1.5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Maquette'!I79*1.5</f>
        <v>0</v>
      </c>
      <c r="AC63" s="10">
        <f>'S3 Maquette'!I77*1.5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Maquette'!I80*1.5</f>
        <v>0</v>
      </c>
      <c r="AC64" s="10">
        <f>'S3 Maquette'!I78*1.5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Maquette'!I81*1.5</f>
        <v>0</v>
      </c>
      <c r="AC65" s="10">
        <f>'S3 Maquette'!I79*1.5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Maquette'!I82*1.5</f>
        <v>0</v>
      </c>
      <c r="AC66" s="10">
        <f>'S3 Maquette'!I80*1.5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Maquette'!I83*1.5</f>
        <v>0</v>
      </c>
      <c r="AC67" s="10">
        <f>'S3 Maquette'!I81*1.5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Maquette'!I84*1.5</f>
        <v>0</v>
      </c>
      <c r="AC68" s="10">
        <f>'S3 Maquette'!I82*1.5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Maquette'!I85*1.5</f>
        <v>0</v>
      </c>
      <c r="AC69" s="10">
        <f>'S3 Maquette'!I83*1.5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Maquette'!I86*1.5</f>
        <v>0</v>
      </c>
      <c r="AC70" s="10">
        <f>'S3 Maquette'!I84*1.5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Maquette'!I87*1.5</f>
        <v>0</v>
      </c>
      <c r="AC71" s="10">
        <f>'S3 Maquette'!I85*1.5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Maquette'!I88*1.5</f>
        <v>0</v>
      </c>
      <c r="AC72" s="10">
        <f>'S3 Maquette'!I86*1.5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Maquette'!I89*1.5</f>
        <v>0</v>
      </c>
      <c r="AC73" s="10">
        <f>'S3 Maquette'!I87*1.5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Maquette'!I90*1.5</f>
        <v>0</v>
      </c>
      <c r="AC74" s="10">
        <f>'S3 Maquette'!I88*1.5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Maquette'!I91*1.5</f>
        <v>0</v>
      </c>
      <c r="AC75" s="10">
        <f>'S3 Maquette'!I89*1.5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Maquette'!I92*1.5</f>
        <v>0</v>
      </c>
      <c r="AC76" s="10">
        <f>'S3 Maquette'!I90*1.5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Maquette'!I93*1.5</f>
        <v>0</v>
      </c>
      <c r="AC77" s="10">
        <f>'S3 Maquette'!I91*1.5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Maquette'!I94*1.5</f>
        <v>0</v>
      </c>
      <c r="AC78" s="10">
        <f>'S3 Maquette'!I92*1.5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Maquette'!I95*1.5</f>
        <v>0</v>
      </c>
      <c r="AC79" s="10">
        <f>'S3 Maquette'!I93*1.5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Maquette'!I96*1.5</f>
        <v>0</v>
      </c>
      <c r="AC80" s="10">
        <f>'S3 Maquette'!I94*1.5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Maquette'!I97*1.5</f>
        <v>0</v>
      </c>
      <c r="AC81" s="10">
        <f>'S3 Maquette'!I95*1.5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Maquette'!I98*1.5</f>
        <v>0</v>
      </c>
      <c r="AC82" s="10">
        <f>'S3 Maquette'!I96*1.5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Maquette'!I99*1.5</f>
        <v>0</v>
      </c>
      <c r="AC83" s="10">
        <f>'S3 Maquette'!I97*1.5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Maquette'!I100*1.5</f>
        <v>0</v>
      </c>
      <c r="AC84" s="10">
        <f>'S3 Maquette'!I98*1.5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Maquette'!I101*1.5</f>
        <v>0</v>
      </c>
      <c r="AC85" s="10">
        <f>'S3 Maquette'!I99*1.5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Maquette'!I102*1.5</f>
        <v>0</v>
      </c>
      <c r="AC86" s="10">
        <f>'S3 Maquette'!I100*1.5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Maquette'!I103*1.5</f>
        <v>0</v>
      </c>
      <c r="AC87" s="10">
        <f>'S3 Maquette'!I101*1.5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Maquette'!I104*1.5</f>
        <v>0</v>
      </c>
      <c r="AC88" s="10">
        <f>'S3 Maquette'!I102*1.5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Maquette'!I105*1.5</f>
        <v>0</v>
      </c>
      <c r="AC89" s="10">
        <f>'S3 Maquette'!I103*1.5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Maquette'!I106*1.5</f>
        <v>0</v>
      </c>
      <c r="AC90" s="10">
        <f>'S3 Maquette'!I104*1.5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Maquette'!I107*1.5</f>
        <v>0</v>
      </c>
      <c r="AC91" s="10">
        <f>'S3 Maquette'!I105*1.5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Maquette'!I108*1.5</f>
        <v>0</v>
      </c>
      <c r="AC92" s="10">
        <f>'S3 Maquette'!I106*1.5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Maquette'!I109*1.5</f>
        <v>0</v>
      </c>
      <c r="AC93" s="10">
        <f>'S3 Maquette'!I107*1.5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Maquette'!I110*1.5</f>
        <v>0</v>
      </c>
      <c r="AC94" s="10">
        <f>'S3 Maquette'!I108*1.5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Maquette'!I111*1.5</f>
        <v>0</v>
      </c>
      <c r="AC95" s="10">
        <f>'S3 Maquette'!I109*1.5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Maquette'!I112*1.5</f>
        <v>0</v>
      </c>
      <c r="AC96" s="10">
        <f>'S3 Maquette'!I110*1.5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Maquette'!I113*1.5</f>
        <v>0</v>
      </c>
      <c r="AC97" s="10">
        <f>'S3 Maquette'!I111*1.5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Maquette'!I114*1.5</f>
        <v>0</v>
      </c>
      <c r="AC98" s="10">
        <f>'S3 Maquette'!I112*1.5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Maquette'!I115*1.5</f>
        <v>0</v>
      </c>
      <c r="AC99" s="10">
        <f>'S3 Maquette'!I113*1.5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Maquette'!I116*1.5</f>
        <v>0</v>
      </c>
      <c r="AC100" s="10">
        <f>'S3 Maquette'!I114*1.5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Maquette'!I117*1.5</f>
        <v>0</v>
      </c>
      <c r="AC101" s="10">
        <f>'S3 Maquette'!I115*1.5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Maquette'!I118*1.5</f>
        <v>0</v>
      </c>
      <c r="AC102" s="10">
        <f>'S3 Maquette'!I116*1.5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Maquette'!I119*1.5</f>
        <v>0</v>
      </c>
      <c r="AC103" s="10">
        <f>'S3 Maquette'!I117*1.5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Maquette'!I120*1.5</f>
        <v>0</v>
      </c>
      <c r="AC104" s="10">
        <f>'S3 Maquette'!I118*1.5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Maquette'!I121*1.5</f>
        <v>0</v>
      </c>
      <c r="AC105" s="10">
        <f>'S3 Maquette'!I119*1.5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Maquette'!I122*1.5</f>
        <v>0</v>
      </c>
      <c r="AC106" s="10">
        <f>'S3 Maquette'!I120*1.5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Maquette'!I123*1.5</f>
        <v>0</v>
      </c>
      <c r="AC107" s="10">
        <f>'S3 Maquette'!I121*1.5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Maquette'!I124*1.5</f>
        <v>0</v>
      </c>
      <c r="AC108" s="10">
        <f>'S3 Maquette'!I122*1.5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Maquette'!I125*1.5</f>
        <v>0</v>
      </c>
      <c r="AC109" s="10">
        <f>'S3 Maquette'!I123*1.5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Maquette'!I126*1.5</f>
        <v>0</v>
      </c>
      <c r="AC110" s="10">
        <f>'S3 Maquette'!I124*1.5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Maquette'!I127*1.5</f>
        <v>0</v>
      </c>
      <c r="AC111" s="10">
        <f>'S3 Maquette'!I125*1.5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Maquette'!I128*1.5</f>
        <v>0</v>
      </c>
      <c r="AC112" s="10">
        <f>'S3 Maquette'!I126*1.5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Maquette'!I129*1.5</f>
        <v>0</v>
      </c>
      <c r="AC113" s="10">
        <f>'S3 Maquette'!I127*1.5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Maquette'!I130*1.5</f>
        <v>0</v>
      </c>
      <c r="AC114" s="10">
        <f>'S3 Maquette'!I128*1.5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Maquette'!I131*1.5</f>
        <v>0</v>
      </c>
      <c r="AC115" s="10">
        <f>'S3 Maquette'!I129*1.5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Maquette'!I132*1.5</f>
        <v>0</v>
      </c>
      <c r="AC116" s="10">
        <f>'S3 Maquette'!I130*1.5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Maquette'!I133*1.5</f>
        <v>0</v>
      </c>
      <c r="AC117" s="10">
        <f>'S3 Maquette'!I131*1.5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Maquette'!I134*1.5</f>
        <v>0</v>
      </c>
      <c r="AC118" s="10">
        <f>'S3 Maquette'!I132*1.5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Maquette'!I135*1.5</f>
        <v>0</v>
      </c>
      <c r="AC119" s="10">
        <f>'S3 Maquette'!I133*1.5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Maquette'!I136*1.5</f>
        <v>0</v>
      </c>
      <c r="AC120" s="10">
        <f>'S3 Maquette'!I134*1.5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Maquette'!I137*1.5</f>
        <v>0</v>
      </c>
      <c r="AC121" s="10">
        <f>'S3 Maquette'!I135*1.5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Maquette'!I138*1.5</f>
        <v>0</v>
      </c>
      <c r="AC122" s="10">
        <f>'S3 Maquette'!I136*1.5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Maquette'!I139*1.5</f>
        <v>0</v>
      </c>
      <c r="AC123" s="10">
        <f>'S3 Maquette'!I137*1.5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Maquette'!I140*1.5</f>
        <v>0</v>
      </c>
      <c r="AC124" s="10">
        <f>'S3 Maquette'!I138*1.5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Maquette'!I141*1.5</f>
        <v>0</v>
      </c>
      <c r="AC125" s="10">
        <f>'S3 Maquette'!I139*1.5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Maquette'!I142*1.5</f>
        <v>0</v>
      </c>
      <c r="AC126" s="10">
        <f>'S3 Maquette'!I140*1.5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Maquette'!I143*1.5</f>
        <v>0</v>
      </c>
      <c r="AC127" s="10">
        <f>'S3 Maquette'!I141*1.5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Maquette'!I144*1.5</f>
        <v>0</v>
      </c>
      <c r="AC128" s="10">
        <f>'S3 Maquette'!I142*1.5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Maquette'!I145*1.5</f>
        <v>0</v>
      </c>
      <c r="AC129" s="10">
        <f>'S3 Maquette'!I143*1.5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Maquette'!I146*1.5</f>
        <v>0</v>
      </c>
      <c r="AC130" s="10">
        <f>'S3 Maquette'!I144*1.5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Maquette'!I147*1.5</f>
        <v>0</v>
      </c>
      <c r="AC131" s="10">
        <f>'S3 Maquette'!I145*1.5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Maquette'!I148*1.5</f>
        <v>0</v>
      </c>
      <c r="AC132" s="10">
        <f>'S3 Maquette'!I146*1.5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Maquette'!I149*1.5</f>
        <v>0</v>
      </c>
      <c r="AC133" s="10">
        <f>'S3 Maquette'!I147*1.5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Maquette'!I150*1.5</f>
        <v>0</v>
      </c>
      <c r="AC134" s="10">
        <f>'S3 Maquette'!I148*1.5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Maquette'!I151*1.5</f>
        <v>0</v>
      </c>
      <c r="AC135" s="10">
        <f>'S3 Maquette'!I149*1.5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Maquette'!I152*1.5</f>
        <v>0</v>
      </c>
      <c r="AC136" s="10">
        <f>'S3 Maquette'!I150*1.5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Maquette'!I153*1.5</f>
        <v>0</v>
      </c>
      <c r="AC137" s="10">
        <f>'S3 Maquette'!I151*1.5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Maquette'!I154*1.5</f>
        <v>0</v>
      </c>
      <c r="AC138" s="10">
        <f>'S3 Maquette'!I152*1.5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Maquette'!I155*1.5</f>
        <v>0</v>
      </c>
      <c r="AC139" s="10">
        <f>'S3 Maquette'!I153*1.5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Maquette'!I156*1.5</f>
        <v>0</v>
      </c>
      <c r="AC140" s="10">
        <f>'S3 Maquette'!I154*1.5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Maquette'!I157*1.5</f>
        <v>0</v>
      </c>
      <c r="AC141" s="10">
        <f>'S3 Maquette'!I155*1.5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Maquette'!I158*1.5</f>
        <v>0</v>
      </c>
      <c r="AC142" s="10">
        <f>'S3 Maquette'!I156*1.5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Maquette'!I159*1.5</f>
        <v>0</v>
      </c>
      <c r="AC143" s="10">
        <f>'S3 Maquette'!I157*1.5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Maquette'!I160*1.5</f>
        <v>0</v>
      </c>
      <c r="AC144" s="10">
        <f>'S3 Maquette'!I158*1.5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Maquette'!I161*1.5</f>
        <v>0</v>
      </c>
      <c r="AC145" s="10">
        <f>'S3 Maquette'!I159*1.5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Maquette'!I162*1.5</f>
        <v>0</v>
      </c>
      <c r="AC146" s="10">
        <f>'S3 Maquette'!I160*1.5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Maquette'!I163*1.5</f>
        <v>0</v>
      </c>
      <c r="AC147" s="10">
        <f>'S3 Maquette'!I161*1.5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Maquette'!I164*1.5</f>
        <v>0</v>
      </c>
      <c r="AC148" s="10">
        <f>'S3 Maquette'!I162*1.5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Maquette'!I165*1.5</f>
        <v>0</v>
      </c>
      <c r="AC149" s="10">
        <f>'S3 Maquette'!I163*1.5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Maquette'!I166*1.5</f>
        <v>0</v>
      </c>
      <c r="AC150" s="10">
        <f>'S3 Maquette'!I164*1.5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Maquette'!I167*1.5</f>
        <v>0</v>
      </c>
      <c r="AC151" s="10">
        <f>'S3 Maquette'!I165*1.5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Maquette'!I168*1.5</f>
        <v>0</v>
      </c>
      <c r="AC152" s="10">
        <f>'S3 Maquette'!I166*1.5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Maquette'!I169*1.5</f>
        <v>0</v>
      </c>
      <c r="AC153" s="10">
        <f>'S3 Maquette'!I167*1.5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Maquette'!I170*1.5</f>
        <v>0</v>
      </c>
      <c r="AC154" s="10">
        <f>'S3 Maquette'!I168*1.5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Maquette'!I171*1.5</f>
        <v>0</v>
      </c>
      <c r="AC155" s="10">
        <f>'S3 Maquette'!I169*1.5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Maquette'!I172*1.5</f>
        <v>0</v>
      </c>
      <c r="AC156" s="10">
        <f>'S3 Maquette'!I170*1.5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Maquette'!I173*1.5</f>
        <v>0</v>
      </c>
      <c r="AC157" s="10">
        <f>'S3 Maquette'!I171*1.5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Maquette'!I174*1.5</f>
        <v>0</v>
      </c>
      <c r="AC158" s="10">
        <f>'S3 Maquette'!I172*1.5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Maquette'!I175*1.5</f>
        <v>0</v>
      </c>
      <c r="AC159" s="10">
        <f>'S3 Maquette'!I173*1.5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Maquette'!I176*1.5</f>
        <v>0</v>
      </c>
      <c r="AC160" s="10">
        <f>'S3 Maquette'!I174*1.5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Maquette'!I177*1.5</f>
        <v>0</v>
      </c>
      <c r="AC161" s="10">
        <f>'S3 Maquette'!I175*1.5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Maquette'!I178*1.5</f>
        <v>0</v>
      </c>
      <c r="AC162" s="10">
        <f>'S3 Maquette'!I176*1.5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Maquette'!I179*1.5</f>
        <v>0</v>
      </c>
      <c r="AC163" s="10">
        <f>'S3 Maquette'!I177*1.5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Maquette'!I180*1.5</f>
        <v>0</v>
      </c>
      <c r="AC164" s="10">
        <f>'S3 Maquette'!I178*1.5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Maquette'!I181*1.5</f>
        <v>0</v>
      </c>
      <c r="AC165" s="10">
        <f>'S3 Maquette'!I179*1.5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Maquette'!I182*1.5</f>
        <v>0</v>
      </c>
      <c r="AC166" s="10">
        <f>'S3 Maquette'!I180*1.5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Maquette'!I183*1.5</f>
        <v>0</v>
      </c>
      <c r="AC167" s="10">
        <f>'S3 Maquette'!I181*1.5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Maquette'!I184*1.5</f>
        <v>0</v>
      </c>
      <c r="AC168" s="10">
        <f>'S3 Maquette'!I182*1.5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Maquette'!I185*1.5</f>
        <v>0</v>
      </c>
      <c r="AC169" s="10">
        <f>'S3 Maquette'!I183*1.5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Maquette'!I186*1.5</f>
        <v>0</v>
      </c>
      <c r="AC170" s="10">
        <f>'S3 Maquette'!I184*1.5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Maquette'!I187*1.5</f>
        <v>0</v>
      </c>
      <c r="AC171" s="10">
        <f>'S3 Maquette'!I185*1.5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Maquette'!I188*1.5</f>
        <v>0</v>
      </c>
      <c r="AC172" s="10">
        <f>'S3 Maquette'!I186*1.5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Maquette'!I189*1.5</f>
        <v>0</v>
      </c>
      <c r="AC173" s="10">
        <f>'S3 Maquette'!I187*1.5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Maquette'!I190*1.5</f>
        <v>0</v>
      </c>
      <c r="AC174" s="10">
        <f>'S3 Maquette'!I188*1.5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Maquette'!I191*1.5</f>
        <v>0</v>
      </c>
      <c r="AC175" s="10">
        <f>'S3 Maquette'!I189*1.5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Maquette'!I192*1.5</f>
        <v>0</v>
      </c>
      <c r="AC176" s="10">
        <f>'S3 Maquette'!I190*1.5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Maquette'!I193*1.5</f>
        <v>0</v>
      </c>
      <c r="AC177" s="10">
        <f>'S3 Maquette'!I191*1.5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Maquette'!I194*1.5</f>
        <v>0</v>
      </c>
      <c r="AC178" s="10">
        <f>'S3 Maquette'!I192*1.5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Maquette'!I195*1.5</f>
        <v>0</v>
      </c>
      <c r="AC179" s="10">
        <f>'S3 Maquette'!I193*1.5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Maquette'!I196*1.5</f>
        <v>0</v>
      </c>
      <c r="AC180" s="10">
        <f>'S3 Maquette'!I194*1.5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Maquette'!I197*1.5</f>
        <v>0</v>
      </c>
      <c r="AC181" s="10">
        <f>'S3 Maquette'!I195*1.5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Maquette'!I198*1.5</f>
        <v>0</v>
      </c>
      <c r="AC182" s="10">
        <f>'S3 Maquette'!I196*1.5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Maquette'!I199*1.5</f>
        <v>0</v>
      </c>
      <c r="AC183" s="10">
        <f>'S3 Maquette'!I197*1.5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Maquette'!I200*1.5</f>
        <v>0</v>
      </c>
      <c r="AC184" s="10">
        <f>'S3 Maquette'!I198*1.5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Maquette'!I201*1.5</f>
        <v>0</v>
      </c>
      <c r="AC185" s="10">
        <f>'S3 Maquette'!I199*1.5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Maquette'!I202*1.5</f>
        <v>0</v>
      </c>
      <c r="AC186" s="10">
        <f>'S3 Maquette'!I200*1.5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Maquette'!I203*1.5</f>
        <v>0</v>
      </c>
      <c r="AC187" s="10">
        <f>'S3 Maquette'!I201*1.5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Maquette'!I204*1.5</f>
        <v>0</v>
      </c>
      <c r="AC188" s="10">
        <f>'S3 Maquette'!I202*1.5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Maquette'!I205*1.5</f>
        <v>0</v>
      </c>
      <c r="AC189" s="10">
        <f>'S3 Maquette'!I203*1.5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Maquette'!I206*1.5</f>
        <v>0</v>
      </c>
      <c r="AC190" s="10">
        <f>'S3 Maquette'!I204*1.5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Maquette'!I207*1.5</f>
        <v>0</v>
      </c>
      <c r="AC191" s="10">
        <f>'S3 Maquette'!I205*1.5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Maquette'!I208*1.5</f>
        <v>0</v>
      </c>
      <c r="AC192" s="10">
        <f>'S3 Maquette'!I206*1.5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Maquette'!I209*1.5</f>
        <v>0</v>
      </c>
      <c r="AC193" s="10">
        <f>'S3 Maquette'!I207*1.5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Maquette'!I210*1.5</f>
        <v>0</v>
      </c>
      <c r="AC194" s="10">
        <f>'S3 Maquette'!I208*1.5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Maquette'!I211*1.5</f>
        <v>0</v>
      </c>
      <c r="AC195" s="10">
        <f>'S3 Maquette'!I209*1.5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Maquette'!I212*1.5</f>
        <v>0</v>
      </c>
      <c r="AC196" s="10">
        <f>'S3 Maquette'!I210*1.5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Maquette'!I213*1.5</f>
        <v>0</v>
      </c>
      <c r="AC197" s="10">
        <f>'S3 Maquette'!I211*1.5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Maquette'!I214*1.5</f>
        <v>0</v>
      </c>
      <c r="AC198" s="10">
        <f>'S3 Maquette'!I212*1.5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Maquette'!I215*1.5</f>
        <v>0</v>
      </c>
      <c r="AC199" s="10">
        <f>'S3 Maquette'!I213*1.5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Maquette'!I216*1.5</f>
        <v>0</v>
      </c>
      <c r="AC200" s="10">
        <f>'S3 Maquette'!I214*1.5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Maquette'!I217*1.5</f>
        <v>0</v>
      </c>
      <c r="AC201" s="10">
        <f>'S3 Maquette'!I215*1.5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Maquette'!I218*1.5</f>
        <v>0</v>
      </c>
      <c r="AC202" s="10">
        <f>'S3 Maquette'!I216*1.5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Maquette'!I219*1.5</f>
        <v>0</v>
      </c>
      <c r="AC203" s="10">
        <f>'S3 Maquette'!I217*1.5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Maquette'!I220*1.5</f>
        <v>0</v>
      </c>
      <c r="AC204" s="10">
        <f>'S3 Maquette'!I218*1.5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Maquette'!I221*1.5</f>
        <v>0</v>
      </c>
      <c r="AC205" s="10">
        <f>'S3 Maquette'!I219*1.5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Maquette'!I222*1.5</f>
        <v>0</v>
      </c>
      <c r="AC206" s="10">
        <f>'S3 Maquette'!I220*1.5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Maquette'!I223*1.5</f>
        <v>0</v>
      </c>
      <c r="AC207" s="10">
        <f>'S3 Maquette'!I221*1.5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Maquette'!I224*1.5</f>
        <v>0</v>
      </c>
      <c r="AC208" s="10">
        <f>'S3 Maquette'!I222*1.5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Maquette'!I225*1.5</f>
        <v>0</v>
      </c>
      <c r="AC209" s="10">
        <f>'S3 Maquette'!I223*1.5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Maquette'!I226*1.5</f>
        <v>0</v>
      </c>
      <c r="AC210" s="10">
        <f>'S3 Maquette'!I224*1.5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Maquette'!I227*1.5</f>
        <v>0</v>
      </c>
      <c r="AC211" s="10">
        <f>'S3 Maquette'!I225*1.5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Maquette'!I228*1.5</f>
        <v>0</v>
      </c>
      <c r="AC212" s="10">
        <f>'S3 Maquette'!I226*1.5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Maquette'!I229*1.5</f>
        <v>0</v>
      </c>
      <c r="AC213" s="10">
        <f>'S3 Maquette'!I227*1.5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Maquette'!I230*1.5</f>
        <v>0</v>
      </c>
      <c r="AC214" s="10">
        <f>'S3 Maquette'!I228*1.5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Maquette'!I231*1.5</f>
        <v>0</v>
      </c>
      <c r="AC215" s="10">
        <f>'S3 Maquette'!I229*1.5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Maquette'!I232*1.5</f>
        <v>0</v>
      </c>
      <c r="AC216" s="10">
        <f>'S3 Maquette'!I230*1.5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Maquette'!I233*1.5</f>
        <v>0</v>
      </c>
      <c r="AC217" s="10">
        <f>'S3 Maquette'!I231*1.5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Maquette'!I234*1.5</f>
        <v>0</v>
      </c>
      <c r="AC218" s="10">
        <f>'S3 Maquette'!I232*1.5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Maquette'!I235*1.5</f>
        <v>0</v>
      </c>
      <c r="AC219" s="10">
        <f>'S3 Maquette'!I233*1.5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Maquette'!I236*1.5</f>
        <v>0</v>
      </c>
      <c r="AC220" s="10">
        <f>'S3 Maquette'!I234*1.5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Maquette'!I237*1.5</f>
        <v>0</v>
      </c>
      <c r="AC221" s="10">
        <f>'S3 Maquette'!I235*1.5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Maquette'!I238*1.5</f>
        <v>0</v>
      </c>
      <c r="AC222" s="10">
        <f>'S3 Maquette'!I236*1.5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Maquette'!I239*1.5</f>
        <v>0</v>
      </c>
      <c r="AC223" s="10">
        <f>'S3 Maquette'!I237*1.5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Maquette'!I240*1.5</f>
        <v>0</v>
      </c>
      <c r="AC224" s="10">
        <f>'S3 Maquette'!I238*1.5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Maquette'!I241*1.5</f>
        <v>0</v>
      </c>
      <c r="AC225" s="10">
        <f>'S3 Maquette'!I239*1.5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Maquette'!I242*1.5</f>
        <v>0</v>
      </c>
      <c r="AC226" s="10">
        <f>'S3 Maquette'!I240*1.5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Maquette'!I243*1.5</f>
        <v>0</v>
      </c>
      <c r="AC227" s="10">
        <f>'S3 Maquette'!I241*1.5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Maquette'!I244*1.5</f>
        <v>0</v>
      </c>
      <c r="AC228" s="10">
        <f>'S3 Maquette'!I242*1.5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Maquette'!I245*1.5</f>
        <v>0</v>
      </c>
      <c r="AC229" s="10">
        <f>'S3 Maquette'!I243*1.5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Maquette'!I246*1.5</f>
        <v>0</v>
      </c>
      <c r="AC230" s="10">
        <f>'S3 Maquette'!I244*1.5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Maquette'!I247*1.5</f>
        <v>0</v>
      </c>
      <c r="AC231" s="10">
        <f>'S3 Maquette'!I245*1.5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Maquette'!I248*1.5</f>
        <v>0</v>
      </c>
      <c r="AC232" s="10">
        <f>'S3 Maquette'!I246*1.5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Maquette'!I249*1.5</f>
        <v>0</v>
      </c>
      <c r="AC233" s="10">
        <f>'S3 Maquette'!I247*1.5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Maquette'!I250*1.5</f>
        <v>0</v>
      </c>
      <c r="AC234" s="10">
        <f>'S3 Maquette'!I248*1.5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Maquette'!I251*1.5</f>
        <v>0</v>
      </c>
      <c r="AC235" s="10">
        <f>'S3 Maquette'!I249*1.5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Maquette'!I252*1.5</f>
        <v>0</v>
      </c>
      <c r="AC236" s="10">
        <f>'S3 Maquette'!I250*1.5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Maquette'!I253*1.5</f>
        <v>0</v>
      </c>
      <c r="AC237" s="10">
        <f>'S3 Maquette'!I251*1.5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Maquette'!I254*1.5</f>
        <v>0</v>
      </c>
      <c r="AC238" s="10">
        <f>'S3 Maquette'!I252*1.5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Maquette'!I255*1.5</f>
        <v>0</v>
      </c>
      <c r="AC239" s="10">
        <f>'S3 Maquette'!I253*1.5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Maquette'!I256*1.5</f>
        <v>0</v>
      </c>
      <c r="AC240" s="10">
        <f>'S3 Maquette'!I254*1.5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Maquette'!I257*1.5</f>
        <v>0</v>
      </c>
      <c r="AC241" s="10">
        <f>'S3 Maquette'!I255*1.5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Maquette'!I258*1.5</f>
        <v>0</v>
      </c>
      <c r="AC242" s="10">
        <f>'S3 Maquette'!I256*1.5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Maquette'!I259*1.5</f>
        <v>0</v>
      </c>
      <c r="AC243" s="10">
        <f>'S3 Maquette'!I257*1.5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Maquette'!I260*1.5</f>
        <v>0</v>
      </c>
      <c r="AC244" s="10">
        <f>'S3 Maquette'!I258*1.5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Maquette'!I261*1.5</f>
        <v>0</v>
      </c>
      <c r="AC245" s="10">
        <f>'S3 Maquette'!I259*1.5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Maquette'!I262*1.5</f>
        <v>0</v>
      </c>
      <c r="AC246" s="10">
        <f>'S3 Maquette'!I260*1.5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Maquette'!I263*1.5</f>
        <v>0</v>
      </c>
      <c r="AC247" s="10">
        <f>'S3 Maquette'!I261*1.5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Maquette'!I264*1.5</f>
        <v>0</v>
      </c>
      <c r="AC248" s="10">
        <f>'S3 Maquette'!I262*1.5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Maquette'!I265*1.5</f>
        <v>0</v>
      </c>
      <c r="AC249" s="10">
        <f>'S3 Maquette'!I263*1.5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Maquette'!I266*1.5</f>
        <v>0</v>
      </c>
      <c r="AC250" s="10">
        <f>'S3 Maquette'!I264*1.5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Maquette'!I267*1.5</f>
        <v>0</v>
      </c>
      <c r="AC251" s="10">
        <f>'S3 Maquette'!I265*1.5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Maquette'!I268*1.5</f>
        <v>0</v>
      </c>
      <c r="AC252" s="10">
        <f>'S3 Maquette'!I266*1.5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Maquette'!I269*1.5</f>
        <v>0</v>
      </c>
      <c r="AC253" s="10">
        <f>'S3 Maquette'!I267*1.5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Maquette'!I270*1.5</f>
        <v>0</v>
      </c>
      <c r="AC254" s="10">
        <f>'S3 Maquette'!I268*1.5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Maquette'!I271*1.5</f>
        <v>0</v>
      </c>
      <c r="AC255" s="10">
        <f>'S3 Maquette'!I269*1.5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Maquette'!I272*1.5</f>
        <v>0</v>
      </c>
      <c r="AC256" s="10">
        <f>'S3 Maquette'!I270*1.5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Maquette'!I273*1.5</f>
        <v>0</v>
      </c>
      <c r="AC257" s="10">
        <f>'S3 Maquette'!I271*1.5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Maquette'!I274*1.5</f>
        <v>0</v>
      </c>
      <c r="AC258" s="10">
        <f>'S3 Maquette'!I272*1.5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Maquette'!I275*1.5</f>
        <v>0</v>
      </c>
      <c r="AC259" s="10">
        <f>'S3 Maquette'!I273*1.5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Maquette'!I276*1.5</f>
        <v>0</v>
      </c>
      <c r="AC260" s="10">
        <f>'S3 Maquette'!I274*1.5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Maquette'!I277*1.5</f>
        <v>0</v>
      </c>
      <c r="AC261" s="10">
        <f>'S3 Maquette'!I275*1.5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Maquette'!I278*1.5</f>
        <v>0</v>
      </c>
      <c r="AC262" s="10">
        <f>'S3 Maquette'!I276*1.5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Maquette'!I279*1.5</f>
        <v>0</v>
      </c>
      <c r="AC263" s="10">
        <f>'S3 Maquette'!I277*1.5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Maquette'!I280*1.5</f>
        <v>0</v>
      </c>
      <c r="AC264" s="10">
        <f>'S3 Maquette'!I278*1.5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Maquette'!I281*1.5</f>
        <v>0</v>
      </c>
      <c r="AC265" s="10">
        <f>'S3 Maquette'!I279*1.5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Maquette'!I282*1.5</f>
        <v>0</v>
      </c>
      <c r="AC266" s="10">
        <f>'S3 Maquette'!I280*1.5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Maquette'!I283*1.5</f>
        <v>0</v>
      </c>
      <c r="AC267" s="10">
        <f>'S3 Maquette'!I281*1.5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Maquette'!I284*1.5</f>
        <v>0</v>
      </c>
      <c r="AC268" s="10">
        <f>'S3 Maquette'!I282*1.5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Maquette'!I285*1.5</f>
        <v>0</v>
      </c>
      <c r="AC269" s="10">
        <f>'S3 Maquette'!I283*1.5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Maquette'!I286*1.5</f>
        <v>0</v>
      </c>
      <c r="AC270" s="10">
        <f>'S3 Maquette'!I284*1.5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Maquette'!I287*1.5</f>
        <v>0</v>
      </c>
      <c r="AC271" s="10">
        <f>'S3 Maquette'!I285*1.5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Maquette'!I288*1.5</f>
        <v>0</v>
      </c>
      <c r="AC272" s="10">
        <f>'S3 Maquette'!I286*1.5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Maquette'!I289*1.5</f>
        <v>0</v>
      </c>
      <c r="AC273" s="10">
        <f>'S3 Maquette'!I287*1.5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Maquette'!I290*1.5</f>
        <v>0</v>
      </c>
      <c r="AC274" s="10">
        <f>'S3 Maquette'!I288*1.5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Maquette'!I291*1.5</f>
        <v>0</v>
      </c>
      <c r="AC275" s="10">
        <f>'S3 Maquette'!I289*1.5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Maquette'!I292*1.5</f>
        <v>0</v>
      </c>
      <c r="AC276" s="10">
        <f>'S3 Maquette'!I290*1.5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Maquette'!I293*1.5</f>
        <v>0</v>
      </c>
      <c r="AC277" s="10">
        <f>'S3 Maquette'!I291*1.5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Maquette'!I294*1.5</f>
        <v>0</v>
      </c>
      <c r="AC278" s="10">
        <f>'S3 Maquette'!I292*1.5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Maquette'!I295*1.5</f>
        <v>0</v>
      </c>
      <c r="AC279" s="10">
        <f>'S3 Maquette'!I293*1.5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Maquette'!I296*1.5</f>
        <v>0</v>
      </c>
      <c r="AC280" s="10">
        <f>'S3 Maquette'!I294*1.5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Maquette'!I297*1.5</f>
        <v>0</v>
      </c>
      <c r="AC281" s="10">
        <f>'S3 Maquette'!I295*1.5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Maquette'!I298*1.5</f>
        <v>0</v>
      </c>
      <c r="AC282" s="10">
        <f>'S3 Maquette'!I296*1.5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Maquette'!I299*1.5</f>
        <v>0</v>
      </c>
      <c r="AC283" s="10">
        <f>'S3 Maquette'!I297*1.5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Maquette'!I300*1.5</f>
        <v>0</v>
      </c>
      <c r="AC284" s="10">
        <f>'S3 Maquette'!I298*1.5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Maquette'!I301*1.5</f>
        <v>0</v>
      </c>
      <c r="AC285" s="10">
        <f>'S3 Maquette'!I299*1.5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Maquette'!I302*1.5</f>
        <v>0</v>
      </c>
      <c r="AC286" s="10">
        <f>'S3 Maquette'!I300*1.5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Maquette'!I303*1.5</f>
        <v>0</v>
      </c>
      <c r="AC287" s="10">
        <f>'S3 Maquette'!I301*1.5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Maquette'!I304*1.5</f>
        <v>0</v>
      </c>
      <c r="AC288" s="10">
        <f>'S3 Maquette'!I302*1.5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Maquette'!I305*1.5</f>
        <v>0</v>
      </c>
      <c r="AC289" s="10">
        <f>'S3 Maquette'!I303*1.5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Maquette'!I306*1.5</f>
        <v>0</v>
      </c>
      <c r="AC290" s="10">
        <f>'S3 Maquette'!I304*1.5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Maquette'!I307*1.5</f>
        <v>0</v>
      </c>
      <c r="AC291" s="10">
        <f>'S3 Maquette'!I305*1.5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G44"/>
  <sheetViews>
    <sheetView tabSelected="1" zoomScale="115" zoomScaleNormal="115" workbookViewId="0">
      <selection activeCell="A12" sqref="A12:B12"/>
    </sheetView>
  </sheetViews>
  <sheetFormatPr baseColWidth="10"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7" ht="43.35" customHeight="1">
      <c r="A1" s="117" t="s">
        <v>245</v>
      </c>
      <c r="B1" s="117"/>
      <c r="C1" s="117"/>
      <c r="D1" s="117"/>
      <c r="E1" s="117"/>
      <c r="F1" s="2"/>
      <c r="G1" s="2"/>
    </row>
    <row r="2" spans="1:7" ht="24.6" customHeight="1">
      <c r="A2" s="35" t="s">
        <v>246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</row>
    <row r="3" spans="1:7" ht="24.6" customHeight="1">
      <c r="A3" s="1" t="s">
        <v>247</v>
      </c>
      <c r="B3" s="119" t="s">
        <v>248</v>
      </c>
      <c r="C3" s="119"/>
      <c r="D3" s="119"/>
      <c r="E3" s="2"/>
      <c r="F3" s="2"/>
      <c r="G3" s="2"/>
    </row>
    <row r="4" spans="1:7" ht="24.6" customHeight="1">
      <c r="A4" s="1" t="s">
        <v>249</v>
      </c>
      <c r="B4" s="10" t="str">
        <f>IFERROR(VLOOKUP(B3,tab_code_dip,2,FALSE),"-")</f>
        <v>HMPSY18</v>
      </c>
      <c r="C4" s="17"/>
      <c r="D4" s="17"/>
      <c r="E4" s="2"/>
      <c r="F4" s="2"/>
      <c r="G4" s="2"/>
    </row>
    <row r="5" spans="1:7" ht="24.6" customHeight="1">
      <c r="A5" s="1" t="s">
        <v>250</v>
      </c>
      <c r="B5" s="10" t="s">
        <v>251</v>
      </c>
      <c r="C5" s="17"/>
      <c r="D5" s="17"/>
      <c r="E5" s="2"/>
      <c r="F5" s="2"/>
      <c r="G5" s="2"/>
    </row>
    <row r="6" spans="1:7" ht="24.6" customHeight="1">
      <c r="A6" s="1" t="s">
        <v>252</v>
      </c>
      <c r="B6" s="10" t="s">
        <v>251</v>
      </c>
      <c r="C6" s="17"/>
      <c r="D6" s="17"/>
      <c r="E6" s="2"/>
      <c r="F6" s="2"/>
      <c r="G6" s="2"/>
    </row>
    <row r="7" spans="1:7" ht="24.6" customHeight="1">
      <c r="A7" s="1" t="s">
        <v>2</v>
      </c>
      <c r="B7" s="10"/>
      <c r="C7" s="21"/>
      <c r="D7" s="17"/>
      <c r="E7" s="17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 ht="20.100000000000001" customHeight="1">
      <c r="A11" s="136" t="s">
        <v>253</v>
      </c>
      <c r="B11" s="138"/>
      <c r="C11" s="136" t="s">
        <v>254</v>
      </c>
      <c r="D11" s="137"/>
      <c r="E11" s="2"/>
      <c r="F11" s="2"/>
      <c r="G11" s="2"/>
    </row>
    <row r="12" spans="1:7" ht="20.45" customHeight="1">
      <c r="A12" s="139" t="s">
        <v>255</v>
      </c>
      <c r="B12" s="140"/>
      <c r="C12" s="139" t="s">
        <v>256</v>
      </c>
      <c r="D12" s="140"/>
      <c r="E12" s="2" t="s">
        <v>256</v>
      </c>
      <c r="F12" s="2"/>
      <c r="G12" s="2" t="s">
        <v>256</v>
      </c>
    </row>
    <row r="13" spans="1:7">
      <c r="A13" s="2"/>
      <c r="B13" s="2"/>
      <c r="C13" s="2"/>
      <c r="D13" s="2"/>
      <c r="E13" s="2"/>
      <c r="F13" s="2"/>
      <c r="G13" s="2"/>
    </row>
    <row r="14" spans="1:7">
      <c r="A14" s="134" t="s">
        <v>257</v>
      </c>
      <c r="B14" s="134" t="s">
        <v>258</v>
      </c>
      <c r="C14" s="134" t="s">
        <v>259</v>
      </c>
      <c r="D14" s="134" t="s">
        <v>260</v>
      </c>
      <c r="E14" s="2"/>
      <c r="F14" s="2"/>
      <c r="G14" s="2"/>
    </row>
    <row r="15" spans="1:7">
      <c r="A15" s="135"/>
      <c r="B15" s="135"/>
      <c r="C15" s="135"/>
      <c r="D15" s="135"/>
      <c r="E15" s="2"/>
      <c r="F15" s="2"/>
      <c r="G15" s="2"/>
    </row>
    <row r="16" spans="1:7">
      <c r="A16" s="134">
        <f>Calcul!A10</f>
        <v>460</v>
      </c>
      <c r="B16" s="134">
        <f ca="1">Calcul!A22</f>
        <v>300</v>
      </c>
      <c r="C16" s="134" t="e">
        <f>Calcul!G10</f>
        <v>#REF!</v>
      </c>
      <c r="D16" s="134" t="e">
        <f>Calcul!G22</f>
        <v>#REF!</v>
      </c>
      <c r="E16" s="2"/>
      <c r="F16" s="2"/>
      <c r="G16" s="2"/>
    </row>
    <row r="17" spans="1:4">
      <c r="A17" s="135"/>
      <c r="B17" s="135"/>
      <c r="C17" s="135"/>
      <c r="D17" s="135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 ht="21">
      <c r="A21" s="124" t="s">
        <v>261</v>
      </c>
      <c r="B21" s="124"/>
      <c r="C21" s="124"/>
      <c r="D21" s="124"/>
    </row>
    <row r="22" spans="1:4">
      <c r="A22" t="s">
        <v>262</v>
      </c>
    </row>
    <row r="23" spans="1:4">
      <c r="A23" s="120" t="s">
        <v>263</v>
      </c>
      <c r="B23" s="121"/>
      <c r="C23" s="121"/>
      <c r="D23" s="122"/>
    </row>
    <row r="24" spans="1:4">
      <c r="A24" s="116" t="s">
        <v>264</v>
      </c>
      <c r="B24" s="116"/>
      <c r="C24" s="116"/>
      <c r="D24" s="116"/>
    </row>
    <row r="25" spans="1:4">
      <c r="A25" s="116"/>
      <c r="B25" s="116"/>
      <c r="C25" s="116"/>
      <c r="D25" s="116"/>
    </row>
    <row r="26" spans="1:4">
      <c r="A26" s="116"/>
      <c r="B26" s="116"/>
      <c r="C26" s="116"/>
      <c r="D26" s="116"/>
    </row>
    <row r="27" spans="1:4">
      <c r="A27" s="120" t="s">
        <v>265</v>
      </c>
      <c r="B27" s="121"/>
      <c r="C27" s="121"/>
      <c r="D27" s="122"/>
    </row>
    <row r="28" spans="1:4">
      <c r="A28" s="125" t="s">
        <v>266</v>
      </c>
      <c r="B28" s="126"/>
      <c r="C28" s="126"/>
      <c r="D28" s="127"/>
    </row>
    <row r="29" spans="1:4">
      <c r="A29" s="128"/>
      <c r="B29" s="129"/>
      <c r="C29" s="129"/>
      <c r="D29" s="130"/>
    </row>
    <row r="30" spans="1:4">
      <c r="A30" s="131"/>
      <c r="B30" s="132"/>
      <c r="C30" s="132"/>
      <c r="D30" s="133"/>
    </row>
    <row r="31" spans="1:4">
      <c r="A31" s="120" t="s">
        <v>267</v>
      </c>
      <c r="B31" s="121"/>
      <c r="C31" s="121"/>
      <c r="D31" s="122"/>
    </row>
    <row r="32" spans="1:4">
      <c r="A32" s="116" t="s">
        <v>268</v>
      </c>
      <c r="B32" s="116"/>
      <c r="C32" s="116"/>
      <c r="D32" s="116"/>
    </row>
    <row r="33" spans="1:4">
      <c r="A33" s="116"/>
      <c r="B33" s="116"/>
      <c r="C33" s="116"/>
      <c r="D33" s="116"/>
    </row>
    <row r="34" spans="1:4">
      <c r="A34" s="116"/>
      <c r="B34" s="116"/>
      <c r="C34" s="116"/>
      <c r="D34" s="116"/>
    </row>
    <row r="35" spans="1:4">
      <c r="A35" s="120" t="s">
        <v>269</v>
      </c>
      <c r="B35" s="121"/>
      <c r="C35" s="121"/>
      <c r="D35" s="122"/>
    </row>
    <row r="36" spans="1:4">
      <c r="A36" s="116" t="s">
        <v>270</v>
      </c>
      <c r="B36" s="116"/>
      <c r="C36" s="116"/>
      <c r="D36" s="116"/>
    </row>
    <row r="37" spans="1:4">
      <c r="A37" s="116"/>
      <c r="B37" s="116"/>
      <c r="C37" s="116"/>
      <c r="D37" s="116"/>
    </row>
    <row r="38" spans="1:4">
      <c r="A38" s="116"/>
      <c r="B38" s="116"/>
      <c r="C38" s="116"/>
      <c r="D38" s="116"/>
    </row>
    <row r="39" spans="1:4" ht="21">
      <c r="A39" s="124" t="s">
        <v>271</v>
      </c>
      <c r="B39" s="124"/>
      <c r="C39" s="124"/>
      <c r="D39" s="124"/>
    </row>
    <row r="40" spans="1:4">
      <c r="A40" s="116" t="s">
        <v>272</v>
      </c>
      <c r="B40" s="116"/>
      <c r="C40" s="116"/>
      <c r="D40" s="116"/>
    </row>
    <row r="41" spans="1:4">
      <c r="A41" s="116"/>
      <c r="B41" s="116"/>
      <c r="C41" s="116"/>
      <c r="D41" s="116"/>
    </row>
    <row r="42" spans="1:4">
      <c r="A42" s="123" t="s">
        <v>273</v>
      </c>
      <c r="B42" s="123"/>
      <c r="C42" s="123"/>
      <c r="D42" s="123"/>
    </row>
    <row r="43" spans="1:4">
      <c r="A43" s="118" t="s">
        <v>274</v>
      </c>
      <c r="B43" s="118"/>
      <c r="C43" s="118"/>
      <c r="D43" s="118"/>
    </row>
    <row r="44" spans="1:4">
      <c r="A44" s="118" t="s">
        <v>275</v>
      </c>
      <c r="B44" s="118"/>
      <c r="C44" s="118"/>
      <c r="D44" s="118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8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C21" zoomScaleNormal="100" workbookViewId="0">
      <selection activeCell="B32" sqref="B32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56"/>
      <c r="B1" s="156"/>
      <c r="C1" s="156"/>
      <c r="D1" s="156"/>
      <c r="E1" s="156"/>
      <c r="F1" s="156"/>
      <c r="G1" s="156"/>
      <c r="H1" s="156"/>
      <c r="I1" s="156"/>
      <c r="J1" s="156"/>
    </row>
    <row r="2" spans="1:10">
      <c r="A2" s="156"/>
      <c r="B2" s="156"/>
      <c r="C2" s="156"/>
      <c r="D2" s="156"/>
      <c r="E2" s="156"/>
      <c r="F2" s="156"/>
      <c r="G2" s="156"/>
      <c r="H2" s="156"/>
      <c r="I2" s="156"/>
      <c r="J2" s="156"/>
    </row>
    <row r="3" spans="1:10">
      <c r="A3" s="156"/>
      <c r="B3" s="156"/>
      <c r="C3" s="156"/>
      <c r="D3" s="156"/>
      <c r="E3" s="156"/>
      <c r="F3" s="156"/>
      <c r="G3" s="156"/>
      <c r="H3" s="156"/>
      <c r="I3" s="156"/>
      <c r="J3" s="156"/>
    </row>
    <row r="4" spans="1:10">
      <c r="A4" s="156"/>
      <c r="B4" s="156"/>
      <c r="C4" s="156"/>
      <c r="D4" s="156"/>
      <c r="E4" s="156"/>
      <c r="F4" s="156"/>
      <c r="G4" s="156"/>
      <c r="H4" s="156"/>
      <c r="I4" s="156"/>
      <c r="J4" s="156"/>
    </row>
    <row r="5" spans="1:10">
      <c r="A5" s="156"/>
      <c r="B5" s="156"/>
      <c r="C5" s="156"/>
      <c r="D5" s="156"/>
      <c r="E5" s="156"/>
      <c r="F5" s="156"/>
      <c r="G5" s="156"/>
      <c r="H5" s="156"/>
      <c r="I5" s="156"/>
      <c r="J5" s="156"/>
    </row>
    <row r="6" spans="1:10">
      <c r="A6" s="156"/>
      <c r="B6" s="156"/>
      <c r="C6" s="156"/>
      <c r="D6" s="156"/>
      <c r="E6" s="156"/>
      <c r="F6" s="156"/>
      <c r="G6" s="156"/>
      <c r="H6" s="156"/>
      <c r="I6" s="156"/>
      <c r="J6" s="156"/>
    </row>
    <row r="7" spans="1:10" ht="18" customHeight="1">
      <c r="A7" s="141" t="s">
        <v>276</v>
      </c>
      <c r="B7" s="144" t="str">
        <f>'Fiche Générale'!B2</f>
        <v>ODYSSEE</v>
      </c>
      <c r="C7" s="141" t="s">
        <v>277</v>
      </c>
      <c r="D7" s="141"/>
      <c r="E7" s="143" t="str">
        <f>'Fiche Générale'!B3</f>
        <v>PSYCHOLOGIE</v>
      </c>
      <c r="F7" s="144"/>
      <c r="G7" s="141" t="s">
        <v>278</v>
      </c>
      <c r="H7" s="155" t="str">
        <f>'Fiche Générale'!B4</f>
        <v>HMPSY18</v>
      </c>
      <c r="I7" s="155"/>
      <c r="J7" s="155"/>
    </row>
    <row r="8" spans="1:10" ht="18" customHeight="1">
      <c r="A8" s="141"/>
      <c r="B8" s="146"/>
      <c r="C8" s="141"/>
      <c r="D8" s="141"/>
      <c r="E8" s="145"/>
      <c r="F8" s="146"/>
      <c r="G8" s="141"/>
      <c r="H8" s="155"/>
      <c r="I8" s="155"/>
      <c r="J8" s="155"/>
    </row>
    <row r="9" spans="1:10" ht="18" customHeight="1">
      <c r="A9" s="141"/>
      <c r="B9" s="146"/>
      <c r="C9" s="141"/>
      <c r="D9" s="141"/>
      <c r="E9" s="147"/>
      <c r="F9" s="148"/>
      <c r="G9" s="141"/>
      <c r="H9" s="155"/>
      <c r="I9" s="155"/>
      <c r="J9" s="155"/>
    </row>
    <row r="10" spans="1:10" ht="18" customHeight="1">
      <c r="A10" s="141"/>
      <c r="B10" s="146"/>
      <c r="C10" s="142" t="s">
        <v>279</v>
      </c>
      <c r="D10" s="142"/>
      <c r="E10" s="149" t="str">
        <f>'Fiche Générale'!A12</f>
        <v>Psychologie sociale et du travail : Intervention, changement, ressources humaines</v>
      </c>
      <c r="F10" s="150"/>
      <c r="G10" s="150"/>
      <c r="H10" s="150"/>
      <c r="I10" s="150"/>
      <c r="J10" s="151"/>
    </row>
    <row r="11" spans="1:10" ht="18" customHeight="1">
      <c r="A11" s="141"/>
      <c r="B11" s="148"/>
      <c r="C11" s="142"/>
      <c r="D11" s="142"/>
      <c r="E11" s="152"/>
      <c r="F11" s="153"/>
      <c r="G11" s="153"/>
      <c r="H11" s="153"/>
      <c r="I11" s="153"/>
      <c r="J11" s="154"/>
    </row>
    <row r="13" spans="1:10">
      <c r="A13" s="157" t="s">
        <v>280</v>
      </c>
      <c r="B13" s="107" t="s">
        <v>281</v>
      </c>
      <c r="C13" s="157" t="s">
        <v>282</v>
      </c>
      <c r="D13" s="157"/>
      <c r="E13" s="157" t="s">
        <v>283</v>
      </c>
      <c r="F13" s="157"/>
      <c r="G13" s="157" t="s">
        <v>284</v>
      </c>
      <c r="H13" s="104">
        <f>Calcul!A7</f>
        <v>231</v>
      </c>
      <c r="I13" s="104"/>
    </row>
    <row r="14" spans="1:10">
      <c r="A14" s="157"/>
      <c r="B14" s="110"/>
      <c r="C14" s="157"/>
      <c r="D14" s="157"/>
      <c r="E14" s="157"/>
      <c r="F14" s="157"/>
      <c r="G14" s="157"/>
      <c r="H14" s="104"/>
      <c r="I14" s="104"/>
    </row>
    <row r="15" spans="1:10">
      <c r="A15" s="157" t="s">
        <v>285</v>
      </c>
      <c r="B15" s="107" t="s">
        <v>236</v>
      </c>
      <c r="C15" s="158" t="s">
        <v>286</v>
      </c>
      <c r="D15" s="159"/>
      <c r="E15" s="157" t="s">
        <v>287</v>
      </c>
      <c r="F15" s="157"/>
      <c r="G15" s="157" t="s">
        <v>288</v>
      </c>
      <c r="H15" s="104">
        <f>Calcul!A20</f>
        <v>144</v>
      </c>
      <c r="I15" s="104"/>
    </row>
    <row r="16" spans="1:10">
      <c r="A16" s="157"/>
      <c r="B16" s="110"/>
      <c r="C16" s="160"/>
      <c r="D16" s="161"/>
      <c r="E16" s="157"/>
      <c r="F16" s="157"/>
      <c r="G16" s="157"/>
      <c r="H16" s="104"/>
      <c r="I16" s="10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289</v>
      </c>
      <c r="B18" s="3" t="s">
        <v>290</v>
      </c>
      <c r="C18" s="3" t="s">
        <v>3</v>
      </c>
      <c r="D18" s="3" t="s">
        <v>291</v>
      </c>
      <c r="E18" s="3" t="s">
        <v>6</v>
      </c>
      <c r="F18" s="3" t="s">
        <v>5</v>
      </c>
      <c r="G18" s="3" t="s">
        <v>292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293</v>
      </c>
      <c r="M18" s="3" t="s">
        <v>4</v>
      </c>
      <c r="N18" s="3" t="s">
        <v>294</v>
      </c>
      <c r="O18" s="4" t="s">
        <v>295</v>
      </c>
    </row>
    <row r="19" spans="1:15" ht="43.35" customHeight="1">
      <c r="A19" s="52">
        <v>1</v>
      </c>
      <c r="B19" s="53" t="s">
        <v>296</v>
      </c>
      <c r="C19" s="54" t="s">
        <v>12</v>
      </c>
      <c r="D19" s="54">
        <v>6</v>
      </c>
      <c r="E19" s="53" t="s">
        <v>15</v>
      </c>
      <c r="F19" s="53" t="s">
        <v>23</v>
      </c>
      <c r="G19" s="76" t="s">
        <v>297</v>
      </c>
      <c r="H19" s="54" t="s">
        <v>187</v>
      </c>
      <c r="I19" s="54"/>
      <c r="J19" s="54"/>
      <c r="K19" s="54"/>
      <c r="L19" s="54"/>
      <c r="M19" s="54"/>
      <c r="N19" s="55"/>
      <c r="O19" s="55" t="s">
        <v>298</v>
      </c>
    </row>
    <row r="20" spans="1:15" ht="43.35" customHeight="1">
      <c r="A20" s="25" t="s">
        <v>299</v>
      </c>
      <c r="B20" s="29" t="s">
        <v>300</v>
      </c>
      <c r="C20" s="7" t="s">
        <v>21</v>
      </c>
      <c r="D20" s="7"/>
      <c r="E20" s="5"/>
      <c r="F20" s="5"/>
      <c r="G20" s="77" t="s">
        <v>301</v>
      </c>
      <c r="H20" s="7"/>
      <c r="I20" s="7">
        <v>12</v>
      </c>
      <c r="J20" s="7">
        <v>24</v>
      </c>
      <c r="K20" s="7"/>
      <c r="L20" s="7"/>
      <c r="M20" s="7" t="s">
        <v>22</v>
      </c>
      <c r="N20" s="55" t="s">
        <v>302</v>
      </c>
      <c r="O20" s="55" t="s">
        <v>303</v>
      </c>
    </row>
    <row r="21" spans="1:15" ht="43.35" customHeight="1">
      <c r="A21" s="25" t="s">
        <v>304</v>
      </c>
      <c r="B21" s="28" t="s">
        <v>305</v>
      </c>
      <c r="C21" s="11" t="s">
        <v>21</v>
      </c>
      <c r="D21" s="11"/>
      <c r="E21" s="6"/>
      <c r="F21" s="6"/>
      <c r="G21" s="78" t="s">
        <v>306</v>
      </c>
      <c r="H21" s="7"/>
      <c r="I21" s="11">
        <v>12</v>
      </c>
      <c r="J21" s="11"/>
      <c r="K21" s="7"/>
      <c r="L21" s="7"/>
      <c r="M21" s="7" t="s">
        <v>22</v>
      </c>
      <c r="N21" s="55" t="s">
        <v>302</v>
      </c>
      <c r="O21" s="55" t="s">
        <v>303</v>
      </c>
    </row>
    <row r="22" spans="1:15" ht="43.35" customHeight="1">
      <c r="A22" s="25" t="s">
        <v>307</v>
      </c>
      <c r="B22" s="29" t="s">
        <v>308</v>
      </c>
      <c r="C22" s="7" t="s">
        <v>21</v>
      </c>
      <c r="D22" s="7"/>
      <c r="E22" s="5"/>
      <c r="F22" s="5"/>
      <c r="G22" s="77" t="s">
        <v>309</v>
      </c>
      <c r="H22" s="7"/>
      <c r="I22" s="7">
        <v>12</v>
      </c>
      <c r="J22" s="7"/>
      <c r="K22" s="7"/>
      <c r="L22" s="7"/>
      <c r="M22" s="7" t="s">
        <v>13</v>
      </c>
      <c r="N22" s="65" t="s">
        <v>310</v>
      </c>
      <c r="O22" s="55" t="s">
        <v>303</v>
      </c>
    </row>
    <row r="23" spans="1:15" ht="43.35" customHeight="1">
      <c r="A23" s="52">
        <v>2</v>
      </c>
      <c r="B23" s="69" t="s">
        <v>311</v>
      </c>
      <c r="C23" s="54" t="s">
        <v>12</v>
      </c>
      <c r="D23" s="54">
        <v>6</v>
      </c>
      <c r="E23" s="53" t="s">
        <v>15</v>
      </c>
      <c r="F23" s="53" t="s">
        <v>23</v>
      </c>
      <c r="G23" s="53" t="s">
        <v>312</v>
      </c>
      <c r="H23" s="54" t="s">
        <v>187</v>
      </c>
      <c r="I23" s="54"/>
      <c r="J23" s="54"/>
      <c r="K23" s="54"/>
      <c r="L23" s="54"/>
      <c r="M23" s="54"/>
      <c r="N23" s="53"/>
      <c r="O23" s="53"/>
    </row>
    <row r="24" spans="1:15" ht="43.35" customHeight="1">
      <c r="A24" s="25" t="s">
        <v>313</v>
      </c>
      <c r="B24" s="68" t="s">
        <v>314</v>
      </c>
      <c r="C24" s="7" t="s">
        <v>21</v>
      </c>
      <c r="D24" s="7"/>
      <c r="E24" s="5"/>
      <c r="F24" s="5" t="s">
        <v>14</v>
      </c>
      <c r="G24" s="5" t="s">
        <v>315</v>
      </c>
      <c r="H24" s="7"/>
      <c r="I24" s="7"/>
      <c r="J24" s="7">
        <v>12</v>
      </c>
      <c r="K24" s="7"/>
      <c r="L24" s="7"/>
      <c r="M24" s="7"/>
      <c r="N24" s="5"/>
      <c r="O24" s="5"/>
    </row>
    <row r="25" spans="1:15" ht="43.35" customHeight="1">
      <c r="A25" s="25" t="s">
        <v>316</v>
      </c>
      <c r="B25" s="68" t="s">
        <v>317</v>
      </c>
      <c r="C25" s="7" t="s">
        <v>21</v>
      </c>
      <c r="D25" s="7"/>
      <c r="E25" s="5"/>
      <c r="F25" s="5" t="s">
        <v>14</v>
      </c>
      <c r="G25" s="5" t="s">
        <v>318</v>
      </c>
      <c r="H25" s="7"/>
      <c r="I25" s="7"/>
      <c r="J25" s="7">
        <v>24</v>
      </c>
      <c r="K25" s="7"/>
      <c r="L25" s="7"/>
      <c r="M25" s="7" t="s">
        <v>22</v>
      </c>
      <c r="N25" s="5" t="s">
        <v>319</v>
      </c>
      <c r="O25" s="5"/>
    </row>
    <row r="26" spans="1:15" ht="43.35" customHeight="1">
      <c r="A26" s="25" t="s">
        <v>320</v>
      </c>
      <c r="B26" s="67" t="s">
        <v>321</v>
      </c>
      <c r="C26" s="7" t="s">
        <v>21</v>
      </c>
      <c r="D26" s="7"/>
      <c r="E26" s="5" t="s">
        <v>24</v>
      </c>
      <c r="F26" s="5"/>
      <c r="G26" s="77" t="s">
        <v>322</v>
      </c>
      <c r="H26" s="7"/>
      <c r="I26" s="7"/>
      <c r="J26" s="7">
        <v>3</v>
      </c>
      <c r="K26" s="7"/>
      <c r="L26" s="7"/>
      <c r="M26" s="7" t="s">
        <v>22</v>
      </c>
      <c r="N26" s="5" t="s">
        <v>323</v>
      </c>
      <c r="O26" s="5"/>
    </row>
    <row r="27" spans="1:15" ht="43.35" customHeight="1">
      <c r="A27" s="52">
        <v>3</v>
      </c>
      <c r="B27" s="69" t="s">
        <v>324</v>
      </c>
      <c r="C27" s="54" t="s">
        <v>12</v>
      </c>
      <c r="D27" s="54">
        <v>6</v>
      </c>
      <c r="E27" s="53" t="s">
        <v>15</v>
      </c>
      <c r="F27" s="53" t="s">
        <v>23</v>
      </c>
      <c r="G27" s="53" t="s">
        <v>325</v>
      </c>
      <c r="H27" s="54" t="s">
        <v>187</v>
      </c>
      <c r="I27" s="54"/>
      <c r="J27" s="54"/>
      <c r="K27" s="54"/>
      <c r="L27" s="54"/>
      <c r="M27" s="54"/>
      <c r="N27" s="53"/>
      <c r="O27" s="53"/>
    </row>
    <row r="28" spans="1:15" ht="43.35" customHeight="1">
      <c r="A28" s="25" t="s">
        <v>326</v>
      </c>
      <c r="B28" s="68" t="s">
        <v>327</v>
      </c>
      <c r="C28" s="7" t="s">
        <v>21</v>
      </c>
      <c r="D28" s="7"/>
      <c r="E28" s="5"/>
      <c r="F28" s="5" t="s">
        <v>14</v>
      </c>
      <c r="G28" s="5" t="s">
        <v>328</v>
      </c>
      <c r="H28" s="7"/>
      <c r="I28" s="7">
        <v>9</v>
      </c>
      <c r="J28" s="7">
        <v>12</v>
      </c>
      <c r="K28" s="7"/>
      <c r="L28" s="7"/>
      <c r="M28" s="7"/>
      <c r="N28" s="5"/>
      <c r="O28" s="5"/>
    </row>
    <row r="29" spans="1:15" ht="43.35" customHeight="1">
      <c r="A29" s="25" t="s">
        <v>329</v>
      </c>
      <c r="B29" s="68" t="s">
        <v>330</v>
      </c>
      <c r="C29" s="11" t="s">
        <v>21</v>
      </c>
      <c r="D29" s="7"/>
      <c r="E29" s="5"/>
      <c r="F29" s="5" t="s">
        <v>14</v>
      </c>
      <c r="G29" s="5" t="s">
        <v>331</v>
      </c>
      <c r="H29" s="7"/>
      <c r="I29" s="7">
        <v>9</v>
      </c>
      <c r="J29" s="7">
        <v>12</v>
      </c>
      <c r="K29" s="7"/>
      <c r="L29" s="7"/>
      <c r="M29" s="7"/>
      <c r="N29" s="5"/>
      <c r="O29" s="5"/>
    </row>
    <row r="30" spans="1:15" ht="43.35" customHeight="1">
      <c r="A30" s="52">
        <v>4</v>
      </c>
      <c r="B30" s="69" t="s">
        <v>332</v>
      </c>
      <c r="C30" s="54" t="s">
        <v>12</v>
      </c>
      <c r="D30" s="54">
        <v>6</v>
      </c>
      <c r="E30" s="53" t="s">
        <v>15</v>
      </c>
      <c r="F30" s="53" t="s">
        <v>23</v>
      </c>
      <c r="G30" s="53" t="s">
        <v>333</v>
      </c>
      <c r="H30" s="54" t="s">
        <v>187</v>
      </c>
      <c r="I30" s="54"/>
      <c r="J30" s="54"/>
      <c r="K30" s="54"/>
      <c r="L30" s="54"/>
      <c r="M30" s="54"/>
      <c r="N30" s="53"/>
      <c r="O30" s="53"/>
    </row>
    <row r="31" spans="1:15" ht="43.35" customHeight="1">
      <c r="A31" s="25" t="s">
        <v>334</v>
      </c>
      <c r="B31" s="68" t="s">
        <v>335</v>
      </c>
      <c r="C31" s="7" t="s">
        <v>21</v>
      </c>
      <c r="D31" s="7"/>
      <c r="E31" s="5"/>
      <c r="F31" s="5" t="s">
        <v>14</v>
      </c>
      <c r="G31" s="5" t="s">
        <v>336</v>
      </c>
      <c r="H31" s="7"/>
      <c r="I31" s="7">
        <v>9</v>
      </c>
      <c r="J31" s="7">
        <v>12</v>
      </c>
      <c r="K31" s="7"/>
      <c r="L31" s="7"/>
      <c r="M31" s="7"/>
      <c r="N31" s="5"/>
      <c r="O31" s="5"/>
    </row>
    <row r="32" spans="1:15" ht="43.35" customHeight="1">
      <c r="A32" s="25" t="s">
        <v>337</v>
      </c>
      <c r="B32" s="68" t="s">
        <v>338</v>
      </c>
      <c r="C32" s="7" t="s">
        <v>21</v>
      </c>
      <c r="D32" s="7"/>
      <c r="E32" s="5"/>
      <c r="F32" s="5" t="s">
        <v>14</v>
      </c>
      <c r="G32" s="5" t="s">
        <v>339</v>
      </c>
      <c r="H32" s="7"/>
      <c r="I32" s="7">
        <v>9</v>
      </c>
      <c r="J32" s="7">
        <v>12</v>
      </c>
      <c r="K32" s="7"/>
      <c r="L32" s="7"/>
      <c r="M32" s="7"/>
      <c r="N32" s="5"/>
      <c r="O32" s="5"/>
    </row>
    <row r="33" spans="1:15" ht="43.35" customHeight="1">
      <c r="A33" s="52">
        <v>5</v>
      </c>
      <c r="B33" s="96" t="s">
        <v>340</v>
      </c>
      <c r="C33" s="54" t="s">
        <v>12</v>
      </c>
      <c r="D33" s="54">
        <v>3</v>
      </c>
      <c r="E33" s="53" t="s">
        <v>15</v>
      </c>
      <c r="F33" s="53" t="s">
        <v>14</v>
      </c>
      <c r="G33" s="53" t="s">
        <v>341</v>
      </c>
      <c r="H33" s="54"/>
      <c r="I33" s="54"/>
      <c r="J33" s="54"/>
      <c r="K33" s="54"/>
      <c r="L33" s="54"/>
      <c r="M33" s="54"/>
      <c r="N33" s="53"/>
      <c r="O33" s="53"/>
    </row>
    <row r="34" spans="1:15" ht="43.35" customHeight="1">
      <c r="A34" s="52" t="s">
        <v>342</v>
      </c>
      <c r="B34" s="96" t="s">
        <v>343</v>
      </c>
      <c r="C34" s="54" t="s">
        <v>21</v>
      </c>
      <c r="D34" s="54">
        <v>3</v>
      </c>
      <c r="E34" s="53" t="s">
        <v>15</v>
      </c>
      <c r="F34" s="53" t="s">
        <v>23</v>
      </c>
      <c r="G34" s="76" t="s">
        <v>344</v>
      </c>
      <c r="H34" s="54"/>
      <c r="I34" s="54"/>
      <c r="J34" s="54">
        <v>12</v>
      </c>
      <c r="K34" s="54"/>
      <c r="L34" s="54"/>
      <c r="M34" s="54"/>
      <c r="N34" s="53" t="s">
        <v>345</v>
      </c>
      <c r="O34" s="53"/>
    </row>
    <row r="35" spans="1:15" ht="43.35" customHeight="1">
      <c r="A35" s="25">
        <v>6</v>
      </c>
      <c r="B35" s="29" t="s">
        <v>346</v>
      </c>
      <c r="C35" s="7" t="s">
        <v>12</v>
      </c>
      <c r="D35" s="7">
        <v>3</v>
      </c>
      <c r="E35" s="5" t="s">
        <v>15</v>
      </c>
      <c r="F35" s="5" t="s">
        <v>14</v>
      </c>
      <c r="G35" s="81" t="s">
        <v>347</v>
      </c>
      <c r="H35" s="7"/>
      <c r="I35" s="7"/>
      <c r="J35" s="7"/>
      <c r="K35" s="7"/>
      <c r="L35" s="7"/>
      <c r="M35" s="7"/>
      <c r="N35" s="5"/>
      <c r="O35" s="5" t="s">
        <v>348</v>
      </c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">
    <cfRule type="expression" dxfId="239" priority="28">
      <formula>$C1="Option"</formula>
    </cfRule>
  </conditionalFormatting>
  <conditionalFormatting sqref="A19:A29 A30:O34 A35:F35 A36:O999 H35:O35">
    <cfRule type="expression" dxfId="238" priority="29">
      <formula>$F19="Fermeture"</formula>
    </cfRule>
  </conditionalFormatting>
  <conditionalFormatting sqref="A19:A29 A30:O34 A35:F35 H35:O35 A36:O999">
    <cfRule type="expression" dxfId="237" priority="31">
      <formula>$F19="Création"</formula>
    </cfRule>
    <cfRule type="expression" dxfId="236" priority="30">
      <formula>$F19="Modification"</formula>
    </cfRule>
  </conditionalFormatting>
  <conditionalFormatting sqref="A1:O9 A10:E10 A11:D11 A12:O12 A13:H13 A14:F14 A15:H15 A16:F16 A17:O18 K10:O11 J13:O16">
    <cfRule type="expression" dxfId="235" priority="43">
      <formula>$F1="Fermeture"</formula>
    </cfRule>
  </conditionalFormatting>
  <conditionalFormatting sqref="A1:O9 A10:E10 K10:O11 A11:D11 A12:O12 A13:H13 J13:O16 A14:F14 A15:H15 A16:F16 A17:O18">
    <cfRule type="expression" dxfId="234" priority="44">
      <formula>$F1="Modification"</formula>
    </cfRule>
    <cfRule type="expression" dxfId="233" priority="45">
      <formula>$F1="Création"</formula>
    </cfRule>
  </conditionalFormatting>
  <conditionalFormatting sqref="B26">
    <cfRule type="expression" dxfId="232" priority="13">
      <formula>$F26="Fermeture"</formula>
    </cfRule>
    <cfRule type="expression" dxfId="231" priority="15">
      <formula>$F26="Création"</formula>
    </cfRule>
    <cfRule type="expression" dxfId="230" priority="14">
      <formula>$F26="Modification"</formula>
    </cfRule>
  </conditionalFormatting>
  <conditionalFormatting sqref="B19:F22 B23:J25 C26:J26 B27:J29">
    <cfRule type="expression" dxfId="229" priority="23">
      <formula>$F19="Modification"</formula>
    </cfRule>
    <cfRule type="expression" dxfId="228" priority="24">
      <formula>$F19="Création"</formula>
    </cfRule>
    <cfRule type="expression" dxfId="227" priority="22">
      <formula>$F19="Fermeture"</formula>
    </cfRule>
  </conditionalFormatting>
  <conditionalFormatting sqref="D1:E999">
    <cfRule type="expression" dxfId="226" priority="21">
      <formula>$C1="Option"</formula>
    </cfRule>
  </conditionalFormatting>
  <conditionalFormatting sqref="F29">
    <cfRule type="expression" dxfId="225" priority="26">
      <formula>$F26="Modification"</formula>
    </cfRule>
    <cfRule type="expression" dxfId="224" priority="25">
      <formula>$F26="Fermeture"</formula>
    </cfRule>
    <cfRule type="expression" dxfId="223" priority="27">
      <formula>$F26="Création"</formula>
    </cfRule>
  </conditionalFormatting>
  <conditionalFormatting sqref="G19:J22">
    <cfRule type="expression" dxfId="222" priority="4">
      <formula>$F19="Création"</formula>
    </cfRule>
    <cfRule type="expression" dxfId="221" priority="3">
      <formula>$F19="Modification"</formula>
    </cfRule>
    <cfRule type="expression" dxfId="220" priority="2">
      <formula>$F19="Fermeture"</formula>
    </cfRule>
  </conditionalFormatting>
  <conditionalFormatting sqref="G1:N22">
    <cfRule type="expression" dxfId="219" priority="1">
      <formula>$C1="Option"</formula>
    </cfRule>
  </conditionalFormatting>
  <conditionalFormatting sqref="G23:N34 H35:N35 G36:N999">
    <cfRule type="expression" dxfId="218" priority="16">
      <formula>$C23="Option"</formula>
    </cfRule>
  </conditionalFormatting>
  <conditionalFormatting sqref="H30">
    <cfRule type="expression" dxfId="217" priority="10">
      <formula>$F30="Fermeture"</formula>
    </cfRule>
    <cfRule type="expression" dxfId="216" priority="12">
      <formula>$F30="Création"</formula>
    </cfRule>
    <cfRule type="expression" dxfId="215" priority="11">
      <formula>$F30="Modification"</formula>
    </cfRule>
  </conditionalFormatting>
  <conditionalFormatting sqref="H33">
    <cfRule type="expression" dxfId="214" priority="8">
      <formula>$F33="Modification"</formula>
    </cfRule>
    <cfRule type="expression" dxfId="213" priority="7">
      <formula>$F33="Fermeture"</formula>
    </cfRule>
    <cfRule type="expression" dxfId="212" priority="9">
      <formula>$F33="Création"</formula>
    </cfRule>
  </conditionalFormatting>
  <conditionalFormatting sqref="K19:O29">
    <cfRule type="expression" dxfId="211" priority="19">
      <formula>$F19="Modification"</formula>
    </cfRule>
    <cfRule type="expression" dxfId="210" priority="20">
      <formula>$F19="Création"</formula>
    </cfRule>
    <cfRule type="expression" dxfId="209" priority="18">
      <formula>$F19="Fermeture"</formula>
    </cfRule>
  </conditionalFormatting>
  <conditionalFormatting sqref="N1:N999">
    <cfRule type="expression" dxfId="208" priority="17">
      <formula>$M1="Porteuse"</formula>
    </cfRule>
  </conditionalFormatting>
  <conditionalFormatting sqref="O34">
    <cfRule type="expression" dxfId="207" priority="6">
      <formula>$M34="Porteuse"</formula>
    </cfRule>
    <cfRule type="expression" dxfId="206" priority="5">
      <formula>$C34="Option"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Normal="100" workbookViewId="0">
      <selection sqref="A1:I6"/>
    </sheetView>
  </sheetViews>
  <sheetFormatPr baseColWidth="10" defaultColWidth="9.1406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56"/>
      <c r="B1" s="156"/>
      <c r="C1" s="156"/>
      <c r="D1" s="156"/>
      <c r="E1" s="156"/>
      <c r="F1" s="156"/>
      <c r="G1" s="156"/>
      <c r="H1" s="156"/>
      <c r="I1" s="156"/>
      <c r="J1" s="38"/>
    </row>
    <row r="2" spans="1:19">
      <c r="A2" s="156"/>
      <c r="B2" s="156"/>
      <c r="C2" s="156"/>
      <c r="D2" s="156"/>
      <c r="E2" s="156"/>
      <c r="F2" s="156"/>
      <c r="G2" s="156"/>
      <c r="H2" s="156"/>
      <c r="I2" s="156"/>
      <c r="J2" s="38"/>
    </row>
    <row r="3" spans="1:19">
      <c r="A3" s="156"/>
      <c r="B3" s="156"/>
      <c r="C3" s="156"/>
      <c r="D3" s="156"/>
      <c r="E3" s="156"/>
      <c r="F3" s="156"/>
      <c r="G3" s="156"/>
      <c r="H3" s="156"/>
      <c r="I3" s="156"/>
      <c r="J3" s="38"/>
    </row>
    <row r="4" spans="1:19">
      <c r="A4" s="156"/>
      <c r="B4" s="156"/>
      <c r="C4" s="156"/>
      <c r="D4" s="156"/>
      <c r="E4" s="156"/>
      <c r="F4" s="156"/>
      <c r="G4" s="156"/>
      <c r="H4" s="156"/>
      <c r="I4" s="156"/>
      <c r="J4" s="38"/>
    </row>
    <row r="5" spans="1:19">
      <c r="A5" s="156"/>
      <c r="B5" s="156"/>
      <c r="C5" s="156"/>
      <c r="D5" s="156"/>
      <c r="E5" s="156"/>
      <c r="F5" s="156"/>
      <c r="G5" s="156"/>
      <c r="H5" s="156"/>
      <c r="I5" s="156"/>
      <c r="J5" s="38"/>
    </row>
    <row r="6" spans="1:19">
      <c r="A6" s="156"/>
      <c r="B6" s="156"/>
      <c r="C6" s="156"/>
      <c r="D6" s="156"/>
      <c r="E6" s="156"/>
      <c r="F6" s="156"/>
      <c r="G6" s="156"/>
      <c r="H6" s="156"/>
      <c r="I6" s="156"/>
      <c r="J6" s="38"/>
    </row>
    <row r="7" spans="1:19" ht="14.45" customHeight="1">
      <c r="A7" s="181" t="s">
        <v>349</v>
      </c>
      <c r="B7" s="180" t="str">
        <f>'Fiche Générale'!B2</f>
        <v>ODYSSEE</v>
      </c>
      <c r="C7" s="141" t="s">
        <v>277</v>
      </c>
      <c r="D7" s="141"/>
      <c r="E7" s="178" t="str">
        <f>'Fiche Générale'!B3</f>
        <v>PSYCHOLOGIE</v>
      </c>
      <c r="F7" s="179"/>
      <c r="G7" s="141" t="s">
        <v>350</v>
      </c>
      <c r="H7" s="180" t="str">
        <f>'Fiche Générale'!B4</f>
        <v>HMPSY18</v>
      </c>
      <c r="I7" s="180"/>
      <c r="J7" s="39"/>
      <c r="K7" s="23"/>
    </row>
    <row r="8" spans="1:19" ht="14.45" customHeight="1">
      <c r="A8" s="182"/>
      <c r="B8" s="180"/>
      <c r="C8" s="141"/>
      <c r="D8" s="141"/>
      <c r="E8" s="178"/>
      <c r="F8" s="179"/>
      <c r="G8" s="141"/>
      <c r="H8" s="180"/>
      <c r="I8" s="180"/>
      <c r="J8" s="39"/>
      <c r="K8" s="23"/>
    </row>
    <row r="9" spans="1:19" ht="14.45" customHeight="1">
      <c r="A9" s="182"/>
      <c r="B9" s="180"/>
      <c r="C9" s="141"/>
      <c r="D9" s="141"/>
      <c r="E9" s="178"/>
      <c r="F9" s="179"/>
      <c r="G9" s="141"/>
      <c r="H9" s="180"/>
      <c r="I9" s="180"/>
      <c r="J9" s="39"/>
      <c r="K9" s="23"/>
    </row>
    <row r="10" spans="1:19" ht="14.45" customHeight="1">
      <c r="A10" s="182"/>
      <c r="B10" s="180"/>
      <c r="C10" s="142" t="s">
        <v>279</v>
      </c>
      <c r="D10" s="142"/>
      <c r="E10" s="149" t="str">
        <f>'Fiche Générale'!A12</f>
        <v>Psychologie sociale et du travail : Intervention, changement, ressources humaines</v>
      </c>
      <c r="F10" s="150"/>
      <c r="G10" s="150"/>
      <c r="H10" s="150"/>
      <c r="I10" s="151"/>
      <c r="J10" s="40"/>
      <c r="K10" s="23"/>
    </row>
    <row r="11" spans="1:19" ht="14.45" customHeight="1">
      <c r="A11" s="183"/>
      <c r="B11" s="180"/>
      <c r="C11" s="142"/>
      <c r="D11" s="142"/>
      <c r="E11" s="152"/>
      <c r="F11" s="153"/>
      <c r="G11" s="153"/>
      <c r="H11" s="153"/>
      <c r="I11" s="154"/>
      <c r="J11" s="40"/>
      <c r="K11" s="23"/>
    </row>
    <row r="12" spans="1:19">
      <c r="C12" s="18"/>
      <c r="I12" s="13"/>
      <c r="J12" s="13"/>
      <c r="M12" s="158" t="s">
        <v>351</v>
      </c>
      <c r="N12" s="159"/>
      <c r="O12" s="174"/>
      <c r="P12" s="158" t="s">
        <v>352</v>
      </c>
      <c r="Q12" s="159"/>
      <c r="R12" s="159"/>
      <c r="S12" s="174"/>
    </row>
    <row r="13" spans="1:19">
      <c r="A13" s="162" t="s">
        <v>280</v>
      </c>
      <c r="B13" s="104" t="str">
        <f>'S1 Maquette'!B13:B14</f>
        <v xml:space="preserve">1ère année </v>
      </c>
      <c r="C13" s="104"/>
      <c r="D13" s="162" t="s">
        <v>353</v>
      </c>
      <c r="E13" s="164" t="str">
        <f>'S1 Maquette'!E13:F14</f>
        <v>HMPST1</v>
      </c>
      <c r="F13" s="164"/>
      <c r="G13" s="164"/>
      <c r="H13" s="157" t="s">
        <v>354</v>
      </c>
      <c r="I13" s="157"/>
      <c r="J13" s="41"/>
      <c r="M13" s="160"/>
      <c r="N13" s="161"/>
      <c r="O13" s="175"/>
      <c r="P13" s="160"/>
      <c r="Q13" s="161"/>
      <c r="R13" s="161"/>
      <c r="S13" s="175"/>
    </row>
    <row r="14" spans="1:19">
      <c r="A14" s="163"/>
      <c r="B14" s="104"/>
      <c r="C14" s="104"/>
      <c r="D14" s="163"/>
      <c r="E14" s="164"/>
      <c r="F14" s="164"/>
      <c r="G14" s="164"/>
      <c r="H14" s="157"/>
      <c r="I14" s="157"/>
      <c r="J14" s="41"/>
      <c r="M14" s="157" t="s">
        <v>355</v>
      </c>
      <c r="N14" s="158" t="s">
        <v>356</v>
      </c>
      <c r="O14" s="174"/>
      <c r="P14" s="156"/>
      <c r="Q14" s="165"/>
      <c r="R14" s="168"/>
      <c r="S14" s="162"/>
    </row>
    <row r="15" spans="1:19">
      <c r="A15" s="162" t="s">
        <v>357</v>
      </c>
      <c r="B15" s="106" t="str">
        <f>'S1 Maquette'!B15:B16</f>
        <v>Semestre 1</v>
      </c>
      <c r="C15" s="107"/>
      <c r="D15" s="162" t="s">
        <v>358</v>
      </c>
      <c r="E15" s="164" t="str">
        <f>'S1 Maquette'!E15:F16</f>
        <v>HMS1PST</v>
      </c>
      <c r="F15" s="164"/>
      <c r="G15" s="164"/>
      <c r="H15" s="170" t="str">
        <f>'Fiche Générale'!B5</f>
        <v>Session Unique</v>
      </c>
      <c r="I15" s="171"/>
      <c r="J15" s="42"/>
      <c r="M15" s="157"/>
      <c r="N15" s="176"/>
      <c r="O15" s="177"/>
      <c r="P15" s="156"/>
      <c r="Q15" s="166"/>
      <c r="R15" s="168"/>
      <c r="S15" s="169"/>
    </row>
    <row r="16" spans="1:19">
      <c r="A16" s="163"/>
      <c r="B16" s="109"/>
      <c r="C16" s="110"/>
      <c r="D16" s="163"/>
      <c r="E16" s="164"/>
      <c r="F16" s="164"/>
      <c r="G16" s="164"/>
      <c r="H16" s="172"/>
      <c r="I16" s="173"/>
      <c r="J16" s="42"/>
      <c r="M16" s="157"/>
      <c r="N16" s="176"/>
      <c r="O16" s="177"/>
      <c r="P16" s="156"/>
      <c r="Q16" s="166"/>
      <c r="R16" s="168"/>
      <c r="S16" s="169"/>
    </row>
    <row r="17" spans="1:20">
      <c r="L17" s="19"/>
      <c r="M17" s="157"/>
      <c r="N17" s="160"/>
      <c r="O17" s="175"/>
      <c r="P17" s="156"/>
      <c r="Q17" s="167"/>
      <c r="R17" s="168"/>
      <c r="S17" s="163"/>
    </row>
    <row r="18" spans="1:20" ht="59.45" customHeight="1">
      <c r="A18" s="3" t="s">
        <v>359</v>
      </c>
      <c r="B18" s="43" t="s">
        <v>360</v>
      </c>
      <c r="C18" s="3" t="s">
        <v>5</v>
      </c>
      <c r="D18" s="3" t="s">
        <v>361</v>
      </c>
      <c r="E18" s="3" t="s">
        <v>362</v>
      </c>
      <c r="F18" s="3" t="s">
        <v>363</v>
      </c>
      <c r="G18" s="3" t="s">
        <v>364</v>
      </c>
      <c r="H18" s="3" t="s">
        <v>365</v>
      </c>
      <c r="I18" s="3" t="s">
        <v>366</v>
      </c>
      <c r="J18" s="3" t="s">
        <v>367</v>
      </c>
      <c r="K18" s="3" t="s">
        <v>368</v>
      </c>
      <c r="L18" s="3" t="s">
        <v>369</v>
      </c>
      <c r="M18" s="3" t="s">
        <v>370</v>
      </c>
      <c r="N18" s="3" t="s">
        <v>360</v>
      </c>
      <c r="O18" s="3" t="s">
        <v>371</v>
      </c>
      <c r="P18" s="3" t="s">
        <v>372</v>
      </c>
      <c r="Q18" s="3" t="s">
        <v>360</v>
      </c>
      <c r="R18" s="3" t="s">
        <v>371</v>
      </c>
      <c r="S18" s="4" t="s">
        <v>373</v>
      </c>
      <c r="T18" s="4" t="s">
        <v>374</v>
      </c>
    </row>
    <row r="19" spans="1:20" ht="30.6" customHeight="1">
      <c r="A19" s="47" t="str">
        <f>'S1 Maquette'!B19</f>
        <v>BASES ET METHODES 1</v>
      </c>
      <c r="B19" s="47" t="str">
        <f>'S1 Maquette'!C19</f>
        <v>UE</v>
      </c>
      <c r="C19" s="46" t="str">
        <f>'S1 Maquette'!F19</f>
        <v>Modification</v>
      </c>
      <c r="D19" s="7"/>
      <c r="E19" s="7"/>
      <c r="F19" s="7"/>
      <c r="G19" s="44"/>
      <c r="H19" s="44" t="s">
        <v>375</v>
      </c>
      <c r="I19" s="44" t="s">
        <v>375</v>
      </c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'S1 Maquette'!B20</f>
        <v>Entretien et observation</v>
      </c>
      <c r="B20" s="47" t="str">
        <f>'S1 Maquette'!C20</f>
        <v>ECUE</v>
      </c>
      <c r="C20" s="46">
        <f>'S1 Maquette'!F20</f>
        <v>0</v>
      </c>
      <c r="D20" s="7">
        <v>2</v>
      </c>
      <c r="E20" s="7" t="s">
        <v>375</v>
      </c>
      <c r="F20" s="7"/>
      <c r="G20" s="44"/>
      <c r="H20" s="44"/>
      <c r="I20" s="44"/>
      <c r="J20" s="44">
        <v>7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56"/>
      <c r="T20" s="1"/>
    </row>
    <row r="21" spans="1:20" ht="30.6" customHeight="1">
      <c r="A21" s="47" t="str">
        <f>'S1 Maquette'!B21</f>
        <v>Déontologie et pratiques</v>
      </c>
      <c r="B21" s="47" t="str">
        <f>'S1 Maquette'!C21</f>
        <v>ECUE</v>
      </c>
      <c r="C21" s="46">
        <f>'S1 Maquette'!F21</f>
        <v>0</v>
      </c>
      <c r="D21" s="7">
        <v>1</v>
      </c>
      <c r="E21" s="7" t="s">
        <v>375</v>
      </c>
      <c r="F21" s="7"/>
      <c r="G21" s="44"/>
      <c r="H21" s="44"/>
      <c r="I21" s="44"/>
      <c r="J21" s="44">
        <v>7</v>
      </c>
      <c r="K21" s="44" t="s">
        <v>18</v>
      </c>
      <c r="L21" s="44"/>
      <c r="M21" s="44"/>
      <c r="N21" s="44" t="s">
        <v>10</v>
      </c>
      <c r="O21" s="44">
        <v>1</v>
      </c>
      <c r="P21" s="44"/>
      <c r="Q21" s="44"/>
      <c r="R21" s="44"/>
      <c r="S21" s="57"/>
      <c r="T21" s="1"/>
    </row>
    <row r="22" spans="1:20" ht="30.6" customHeight="1">
      <c r="A22" s="47" t="str">
        <f>'S1 Maquette'!B22</f>
        <v>Statistiques</v>
      </c>
      <c r="B22" s="47" t="str">
        <f>'S1 Maquette'!C22</f>
        <v>ECUE</v>
      </c>
      <c r="C22" s="46">
        <f>'S1 Maquette'!F22</f>
        <v>0</v>
      </c>
      <c r="D22" s="7">
        <v>1</v>
      </c>
      <c r="E22" s="7" t="s">
        <v>375</v>
      </c>
      <c r="F22" s="7"/>
      <c r="G22" s="44"/>
      <c r="H22" s="44"/>
      <c r="I22" s="44"/>
      <c r="J22" s="44">
        <v>7</v>
      </c>
      <c r="K22" s="44" t="s">
        <v>18</v>
      </c>
      <c r="L22" s="44"/>
      <c r="M22" s="44"/>
      <c r="N22" s="44" t="s">
        <v>10</v>
      </c>
      <c r="O22" s="44">
        <v>1</v>
      </c>
      <c r="P22" s="44"/>
      <c r="Q22" s="44"/>
      <c r="R22" s="44"/>
      <c r="S22" s="57"/>
      <c r="T22" s="1"/>
    </row>
    <row r="23" spans="1:20" ht="30.6" customHeight="1">
      <c r="A23" s="47" t="str">
        <f>'S1 Maquette'!B23</f>
        <v>COMPETENCES PROFESSIONNELLES ET DE RECHERCHE</v>
      </c>
      <c r="B23" s="47" t="str">
        <f>'S1 Maquette'!C23</f>
        <v>UE</v>
      </c>
      <c r="C23" s="46" t="str">
        <f>'S1 Maquette'!F23</f>
        <v>Modification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Mémoire et stage 1</v>
      </c>
      <c r="B24" s="47" t="str">
        <f>'S1 Maquette'!C24</f>
        <v>ECUE</v>
      </c>
      <c r="C24" s="46" t="str">
        <f>'S1 Maquette'!F24</f>
        <v>Création</v>
      </c>
      <c r="D24" s="7">
        <v>2</v>
      </c>
      <c r="E24" s="7" t="s">
        <v>375</v>
      </c>
      <c r="F24" s="7" t="s">
        <v>375</v>
      </c>
      <c r="G24" s="44"/>
      <c r="H24" s="44" t="s">
        <v>376</v>
      </c>
      <c r="I24" s="44" t="s">
        <v>376</v>
      </c>
      <c r="J24" s="44"/>
      <c r="K24" s="44" t="s">
        <v>18</v>
      </c>
      <c r="L24" s="44"/>
      <c r="M24" s="44"/>
      <c r="N24" s="44" t="s">
        <v>34</v>
      </c>
      <c r="O24" s="44"/>
      <c r="P24" s="44"/>
      <c r="Q24" s="44"/>
      <c r="R24" s="44"/>
      <c r="S24" s="7"/>
      <c r="T24" s="1"/>
    </row>
    <row r="25" spans="1:20" ht="30.6" customHeight="1">
      <c r="A25" s="47" t="str">
        <f>'S1 Maquette'!B25</f>
        <v>Méthodologie de la recherche et recherche action</v>
      </c>
      <c r="B25" s="47" t="str">
        <f>'S1 Maquette'!C25</f>
        <v>ECUE</v>
      </c>
      <c r="C25" s="46" t="str">
        <f>'S1 Maquette'!F25</f>
        <v>Création</v>
      </c>
      <c r="D25" s="7">
        <v>1</v>
      </c>
      <c r="E25" s="7" t="s">
        <v>375</v>
      </c>
      <c r="F25" s="7" t="s">
        <v>375</v>
      </c>
      <c r="G25" s="44"/>
      <c r="H25" s="44" t="s">
        <v>375</v>
      </c>
      <c r="I25" s="44" t="s">
        <v>375</v>
      </c>
      <c r="J25" s="44">
        <v>7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56"/>
      <c r="T25" s="1"/>
    </row>
    <row r="26" spans="1:20" ht="30.6" customHeight="1">
      <c r="A26" s="47" t="str">
        <f>'S1 Maquette'!B26</f>
        <v>Compétences informationnelles</v>
      </c>
      <c r="B26" s="47" t="str">
        <f>'S1 Maquette'!C26</f>
        <v>ECUE</v>
      </c>
      <c r="C26" s="46">
        <f>'S1 Maquette'!F26</f>
        <v>0</v>
      </c>
      <c r="D26" s="7"/>
      <c r="E26" s="7" t="s">
        <v>376</v>
      </c>
      <c r="F26" s="7" t="s">
        <v>376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6" customHeight="1">
      <c r="A27" s="47" t="str">
        <f>'S1 Maquette'!B27</f>
        <v>IDENTITE ET SANTE</v>
      </c>
      <c r="B27" s="47" t="str">
        <f>'S1 Maquette'!C27</f>
        <v>UE</v>
      </c>
      <c r="C27" s="46" t="str">
        <f>'S1 Maquette'!F27</f>
        <v>Modification</v>
      </c>
      <c r="D27" s="7"/>
      <c r="E27" s="7"/>
      <c r="F27" s="7"/>
      <c r="G27" s="44"/>
      <c r="H27" s="44" t="s">
        <v>375</v>
      </c>
      <c r="I27" s="44" t="s">
        <v>375</v>
      </c>
      <c r="J27" s="44"/>
      <c r="K27" s="44"/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customHeight="1">
      <c r="A28" s="47" t="str">
        <f>'S1 Maquette'!B28</f>
        <v>Psychologie de la santé</v>
      </c>
      <c r="B28" s="47" t="str">
        <f>'S1 Maquette'!C28</f>
        <v>ECUE</v>
      </c>
      <c r="C28" s="46" t="str">
        <f>'S1 Maquette'!F28</f>
        <v>Création</v>
      </c>
      <c r="D28" s="7">
        <v>1</v>
      </c>
      <c r="E28" s="7" t="s">
        <v>375</v>
      </c>
      <c r="F28" s="7" t="s">
        <v>375</v>
      </c>
      <c r="G28" s="44"/>
      <c r="H28" s="44"/>
      <c r="I28" s="44"/>
      <c r="J28" s="44">
        <v>7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1"/>
    </row>
    <row r="29" spans="1:20" ht="30.6" customHeight="1">
      <c r="A29" s="47" t="str">
        <f>'S1 Maquette'!B29</f>
        <v>Rapports sociaux en contexte professionnel</v>
      </c>
      <c r="B29" s="47" t="str">
        <f>'S1 Maquette'!C29</f>
        <v>ECUE</v>
      </c>
      <c r="C29" s="46" t="str">
        <f>'S1 Maquette'!F29</f>
        <v>Création</v>
      </c>
      <c r="D29" s="7">
        <v>1</v>
      </c>
      <c r="E29" s="7" t="s">
        <v>375</v>
      </c>
      <c r="F29" s="7" t="s">
        <v>375</v>
      </c>
      <c r="G29" s="44"/>
      <c r="H29" s="44"/>
      <c r="I29" s="44"/>
      <c r="J29" s="44">
        <v>7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'S1 Maquette'!B30</f>
        <v>ENVIRONNEMENT SOCIAL ET MENACES</v>
      </c>
      <c r="B30" s="47" t="str">
        <f>'S1 Maquette'!C30</f>
        <v>UE</v>
      </c>
      <c r="C30" s="46" t="str">
        <f>'S1 Maquette'!F30</f>
        <v>Modification</v>
      </c>
      <c r="D30" s="7"/>
      <c r="E30" s="7"/>
      <c r="F30" s="7"/>
      <c r="G30" s="44"/>
      <c r="H30" s="44" t="s">
        <v>375</v>
      </c>
      <c r="I30" s="44" t="s">
        <v>375</v>
      </c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'S1 Maquette'!B31</f>
        <v>Normes sociales et idéologies</v>
      </c>
      <c r="B31" s="47" t="str">
        <f>'S1 Maquette'!C31</f>
        <v>ECUE</v>
      </c>
      <c r="C31" s="46" t="str">
        <f>'S1 Maquette'!F31</f>
        <v>Création</v>
      </c>
      <c r="D31" s="7">
        <v>1</v>
      </c>
      <c r="E31" s="7" t="s">
        <v>375</v>
      </c>
      <c r="F31" s="7" t="s">
        <v>375</v>
      </c>
      <c r="G31" s="44"/>
      <c r="H31" s="44"/>
      <c r="I31" s="44"/>
      <c r="J31" s="44">
        <v>7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7"/>
      <c r="T31" s="1"/>
    </row>
    <row r="32" spans="1:20" ht="30.6" customHeight="1">
      <c r="A32" s="47" t="str">
        <f>'S1 Maquette'!B32</f>
        <v>Interactions sociales, Violence et conflits</v>
      </c>
      <c r="B32" s="47" t="str">
        <f>'S1 Maquette'!C32</f>
        <v>ECUE</v>
      </c>
      <c r="C32" s="46" t="str">
        <f>'S1 Maquette'!F32</f>
        <v>Création</v>
      </c>
      <c r="D32" s="7">
        <v>1</v>
      </c>
      <c r="E32" s="7" t="s">
        <v>375</v>
      </c>
      <c r="F32" s="7" t="s">
        <v>375</v>
      </c>
      <c r="G32" s="44"/>
      <c r="H32" s="44"/>
      <c r="I32" s="44"/>
      <c r="J32" s="44">
        <v>7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1"/>
    </row>
    <row r="33" spans="1:20" ht="30.6" customHeight="1">
      <c r="A33" s="47" t="str">
        <f>'S1 Maquette'!B33</f>
        <v>ANGLAIS 1</v>
      </c>
      <c r="B33" s="47" t="str">
        <f>'S1 Maquette'!C33</f>
        <v>UE</v>
      </c>
      <c r="C33" s="46" t="str">
        <f>'S1 Maquette'!F33</f>
        <v>Création</v>
      </c>
      <c r="D33" s="7">
        <v>1</v>
      </c>
      <c r="E33" s="7" t="s">
        <v>375</v>
      </c>
      <c r="F33" s="7" t="s">
        <v>375</v>
      </c>
      <c r="G33" s="44"/>
      <c r="H33" s="44" t="s">
        <v>375</v>
      </c>
      <c r="I33" s="44" t="s">
        <v>375</v>
      </c>
      <c r="J33" s="44">
        <v>7</v>
      </c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>
      <c r="A34" s="47" t="str">
        <f>'S1 Maquette'!B34</f>
        <v>ANGLAIS 1 LANSAD</v>
      </c>
      <c r="B34" s="47" t="str">
        <f>'S1 Maquette'!C34</f>
        <v>ECUE</v>
      </c>
      <c r="C34" s="46" t="str">
        <f>'S1 Maquette'!F34</f>
        <v>Modification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>
      <c r="A35" s="47" t="str">
        <f>'S1 Maquette'!B35</f>
        <v>SWITCH ODYSSEE 1 en attente de modélisation SPOF</v>
      </c>
      <c r="B35" s="47" t="str">
        <f>'S1 Maquette'!C35</f>
        <v>UE</v>
      </c>
      <c r="C35" s="46" t="str">
        <f>'S1 Maquette'!F35</f>
        <v>Création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>
      <c r="A36" s="47">
        <f>'S1 Maquette'!B36</f>
        <v>0</v>
      </c>
      <c r="B36" s="47">
        <f>'S1 Maquette'!C36</f>
        <v>0</v>
      </c>
      <c r="C36" s="46">
        <f>'S1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205" priority="21">
      <formula>$C1="Parcours Pédagogique"</formula>
    </cfRule>
    <cfRule type="expression" dxfId="204" priority="23">
      <formula>$C1="OPTION"</formula>
    </cfRule>
    <cfRule type="expression" dxfId="203" priority="22">
      <formula>$C1="BLOC"</formula>
    </cfRule>
  </conditionalFormatting>
  <conditionalFormatting sqref="A19:S300">
    <cfRule type="expression" dxfId="202" priority="11">
      <formula>$C19="Création"</formula>
    </cfRule>
    <cfRule type="expression" dxfId="201" priority="12">
      <formula>$C19="Fermeture"</formula>
    </cfRule>
    <cfRule type="expression" dxfId="200" priority="10">
      <formula>$C19="Modification"</formula>
    </cfRule>
    <cfRule type="expression" dxfId="199" priority="9">
      <formula>$C19="Modification MCC"</formula>
    </cfRule>
  </conditionalFormatting>
  <conditionalFormatting sqref="A18:T18">
    <cfRule type="expression" dxfId="198" priority="42">
      <formula>$C18="Fermeture"</formula>
    </cfRule>
    <cfRule type="expression" dxfId="197" priority="34">
      <formula>$C18="Modification MCC"</formula>
    </cfRule>
    <cfRule type="expression" dxfId="196" priority="40">
      <formula>$C18="Création"</formula>
    </cfRule>
    <cfRule type="expression" dxfId="195" priority="35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194" priority="27">
      <formula>$D1="Modification"</formula>
    </cfRule>
    <cfRule type="expression" dxfId="193" priority="32">
      <formula>$D1="Création"</formula>
    </cfRule>
    <cfRule type="expression" dxfId="192" priority="33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91" priority="26">
      <formula>$D1="Modification MCC"</formula>
    </cfRule>
  </conditionalFormatting>
  <conditionalFormatting sqref="J1:J999">
    <cfRule type="expression" dxfId="190" priority="4">
      <formula>$I1="NON"</formula>
    </cfRule>
  </conditionalFormatting>
  <conditionalFormatting sqref="L18:L300">
    <cfRule type="expression" dxfId="189" priority="7">
      <formula>$K18="CT (Contrôle terminal)"</formula>
    </cfRule>
    <cfRule type="expression" dxfId="188" priority="8">
      <formula>$K18="CCI (CC Intégral)"</formula>
    </cfRule>
  </conditionalFormatting>
  <conditionalFormatting sqref="M1:M999">
    <cfRule type="expression" dxfId="187" priority="6">
      <formula>$K1="CT (Contrôle terminal)"</formula>
    </cfRule>
  </conditionalFormatting>
  <conditionalFormatting sqref="N1:O999">
    <cfRule type="expression" dxfId="186" priority="3">
      <formula>$K1="CCI (CC Intégral)"</formula>
    </cfRule>
  </conditionalFormatting>
  <conditionalFormatting sqref="P19:S300">
    <cfRule type="expression" dxfId="185" priority="5">
      <formula>$H$15="Session Unique"</formula>
    </cfRule>
  </conditionalFormatting>
  <conditionalFormatting sqref="Q1:R999">
    <cfRule type="expression" dxfId="184" priority="1">
      <formula>$P1="Autres"</formula>
    </cfRule>
  </conditionalFormatting>
  <conditionalFormatting sqref="S1:S999">
    <cfRule type="expression" dxfId="183" priority="2">
      <formula>$P1="CT (Contrôle terminal)"</formula>
    </cfRule>
  </conditionalFormatting>
  <conditionalFormatting sqref="T18">
    <cfRule type="expression" dxfId="182" priority="14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C19" zoomScaleNormal="100" workbookViewId="0">
      <selection activeCell="G30" sqref="G30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56"/>
      <c r="B1" s="156"/>
      <c r="C1" s="156"/>
      <c r="D1" s="156"/>
      <c r="E1" s="156"/>
      <c r="F1" s="156"/>
      <c r="G1" s="156"/>
      <c r="H1" s="156"/>
      <c r="I1" s="156"/>
      <c r="J1" s="156"/>
    </row>
    <row r="2" spans="1:10">
      <c r="A2" s="156"/>
      <c r="B2" s="156"/>
      <c r="C2" s="156"/>
      <c r="D2" s="156"/>
      <c r="E2" s="156"/>
      <c r="F2" s="156"/>
      <c r="G2" s="156"/>
      <c r="H2" s="156"/>
      <c r="I2" s="156"/>
      <c r="J2" s="156"/>
    </row>
    <row r="3" spans="1:10">
      <c r="A3" s="156"/>
      <c r="B3" s="156"/>
      <c r="C3" s="156"/>
      <c r="D3" s="156"/>
      <c r="E3" s="156"/>
      <c r="F3" s="156"/>
      <c r="G3" s="156"/>
      <c r="H3" s="156"/>
      <c r="I3" s="156"/>
      <c r="J3" s="156"/>
    </row>
    <row r="4" spans="1:10">
      <c r="A4" s="156"/>
      <c r="B4" s="156"/>
      <c r="C4" s="156"/>
      <c r="D4" s="156"/>
      <c r="E4" s="156"/>
      <c r="F4" s="156"/>
      <c r="G4" s="156"/>
      <c r="H4" s="156"/>
      <c r="I4" s="156"/>
      <c r="J4" s="156"/>
    </row>
    <row r="5" spans="1:10">
      <c r="A5" s="156"/>
      <c r="B5" s="156"/>
      <c r="C5" s="156"/>
      <c r="D5" s="156"/>
      <c r="E5" s="156"/>
      <c r="F5" s="156"/>
      <c r="G5" s="156"/>
      <c r="H5" s="156"/>
      <c r="I5" s="156"/>
      <c r="J5" s="156"/>
    </row>
    <row r="6" spans="1:10">
      <c r="A6" s="156"/>
      <c r="B6" s="156"/>
      <c r="C6" s="156"/>
      <c r="D6" s="156"/>
      <c r="E6" s="156"/>
      <c r="F6" s="156"/>
      <c r="G6" s="156"/>
      <c r="H6" s="156"/>
      <c r="I6" s="156"/>
      <c r="J6" s="156"/>
    </row>
    <row r="7" spans="1:10" ht="18" customHeight="1">
      <c r="A7" s="141" t="s">
        <v>276</v>
      </c>
      <c r="B7" s="144" t="str">
        <f>'Fiche Générale'!B2</f>
        <v>ODYSSEE</v>
      </c>
      <c r="C7" s="141" t="s">
        <v>277</v>
      </c>
      <c r="D7" s="141"/>
      <c r="E7" s="143" t="str">
        <f>'Fiche Générale'!B3</f>
        <v>PSYCHOLOGIE</v>
      </c>
      <c r="F7" s="144"/>
      <c r="G7" s="141" t="s">
        <v>278</v>
      </c>
      <c r="H7" s="155" t="str">
        <f>'Fiche Générale'!B4</f>
        <v>HMPSY18</v>
      </c>
      <c r="I7" s="155"/>
      <c r="J7" s="155"/>
    </row>
    <row r="8" spans="1:10" ht="18" customHeight="1">
      <c r="A8" s="141"/>
      <c r="B8" s="146"/>
      <c r="C8" s="141"/>
      <c r="D8" s="141"/>
      <c r="E8" s="145"/>
      <c r="F8" s="146"/>
      <c r="G8" s="141"/>
      <c r="H8" s="155"/>
      <c r="I8" s="155"/>
      <c r="J8" s="155"/>
    </row>
    <row r="9" spans="1:10" ht="18" customHeight="1">
      <c r="A9" s="141"/>
      <c r="B9" s="146"/>
      <c r="C9" s="141"/>
      <c r="D9" s="141"/>
      <c r="E9" s="147"/>
      <c r="F9" s="148"/>
      <c r="G9" s="141"/>
      <c r="H9" s="155"/>
      <c r="I9" s="155"/>
      <c r="J9" s="155"/>
    </row>
    <row r="10" spans="1:10" ht="18" customHeight="1">
      <c r="A10" s="141"/>
      <c r="B10" s="146"/>
      <c r="C10" s="142" t="s">
        <v>279</v>
      </c>
      <c r="D10" s="142"/>
      <c r="E10" s="149" t="str">
        <f>'Fiche Générale'!A12</f>
        <v>Psychologie sociale et du travail : Intervention, changement, ressources humaines</v>
      </c>
      <c r="F10" s="150"/>
      <c r="G10" s="150"/>
      <c r="H10" s="150"/>
      <c r="I10" s="150"/>
      <c r="J10" s="151"/>
    </row>
    <row r="11" spans="1:10" ht="18" customHeight="1">
      <c r="A11" s="141"/>
      <c r="B11" s="148"/>
      <c r="C11" s="142"/>
      <c r="D11" s="142"/>
      <c r="E11" s="152"/>
      <c r="F11" s="153"/>
      <c r="G11" s="153"/>
      <c r="H11" s="153"/>
      <c r="I11" s="153"/>
      <c r="J11" s="154"/>
    </row>
    <row r="13" spans="1:10">
      <c r="A13" s="157" t="s">
        <v>280</v>
      </c>
      <c r="B13" s="107" t="str">
        <f>'S1 Maquette'!B13:B14</f>
        <v xml:space="preserve">1ère année </v>
      </c>
      <c r="C13" s="157" t="s">
        <v>282</v>
      </c>
      <c r="D13" s="157"/>
      <c r="E13" s="164" t="str">
        <f>'S1 Maquette'!E13:F14</f>
        <v>HMPST1</v>
      </c>
      <c r="F13" s="164"/>
      <c r="G13" s="162" t="s">
        <v>284</v>
      </c>
      <c r="H13" s="104">
        <f>Calcul!D7</f>
        <v>229</v>
      </c>
      <c r="I13" s="104"/>
    </row>
    <row r="14" spans="1:10">
      <c r="A14" s="157"/>
      <c r="B14" s="110"/>
      <c r="C14" s="157"/>
      <c r="D14" s="157"/>
      <c r="E14" s="164"/>
      <c r="F14" s="164"/>
      <c r="G14" s="163"/>
      <c r="H14" s="104"/>
      <c r="I14" s="104"/>
    </row>
    <row r="15" spans="1:10">
      <c r="A15" s="157" t="s">
        <v>285</v>
      </c>
      <c r="B15" s="107" t="s">
        <v>237</v>
      </c>
      <c r="C15" s="158" t="s">
        <v>286</v>
      </c>
      <c r="D15" s="159"/>
      <c r="E15" s="157" t="s">
        <v>377</v>
      </c>
      <c r="F15" s="157"/>
      <c r="G15" s="162" t="s">
        <v>288</v>
      </c>
      <c r="H15" s="104">
        <f ca="1">Calcul!D20</f>
        <v>156</v>
      </c>
      <c r="I15" s="104"/>
    </row>
    <row r="16" spans="1:10">
      <c r="A16" s="157"/>
      <c r="B16" s="110"/>
      <c r="C16" s="160"/>
      <c r="D16" s="161"/>
      <c r="E16" s="157"/>
      <c r="F16" s="157"/>
      <c r="G16" s="163"/>
      <c r="H16" s="104"/>
      <c r="I16" s="10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289</v>
      </c>
      <c r="B18" s="3" t="s">
        <v>290</v>
      </c>
      <c r="C18" s="3" t="s">
        <v>3</v>
      </c>
      <c r="D18" s="3" t="s">
        <v>291</v>
      </c>
      <c r="E18" s="3" t="s">
        <v>6</v>
      </c>
      <c r="F18" s="3" t="s">
        <v>5</v>
      </c>
      <c r="G18" s="3" t="s">
        <v>292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293</v>
      </c>
      <c r="M18" s="3" t="s">
        <v>4</v>
      </c>
      <c r="N18" s="3" t="s">
        <v>294</v>
      </c>
      <c r="O18" s="4" t="s">
        <v>295</v>
      </c>
    </row>
    <row r="19" spans="1:15" s="18" customFormat="1" ht="43.35" customHeight="1">
      <c r="A19" s="25">
        <v>1</v>
      </c>
      <c r="B19" s="79" t="s">
        <v>378</v>
      </c>
      <c r="C19" s="80" t="s">
        <v>12</v>
      </c>
      <c r="D19" s="80">
        <v>3</v>
      </c>
      <c r="E19" s="79" t="s">
        <v>15</v>
      </c>
      <c r="F19" s="79" t="s">
        <v>23</v>
      </c>
      <c r="G19" s="92" t="s">
        <v>379</v>
      </c>
      <c r="H19" s="54" t="s">
        <v>187</v>
      </c>
      <c r="I19" s="7"/>
      <c r="J19" s="7"/>
      <c r="K19" s="7"/>
      <c r="L19" s="7"/>
      <c r="M19" s="7"/>
      <c r="N19" s="58"/>
      <c r="O19" s="58" t="s">
        <v>298</v>
      </c>
    </row>
    <row r="20" spans="1:15" s="18" customFormat="1" ht="43.35" customHeight="1">
      <c r="A20" s="25" t="s">
        <v>299</v>
      </c>
      <c r="B20" s="29" t="s">
        <v>380</v>
      </c>
      <c r="C20" s="7" t="s">
        <v>21</v>
      </c>
      <c r="D20" s="7"/>
      <c r="E20" s="5"/>
      <c r="F20" s="5"/>
      <c r="G20" s="92" t="s">
        <v>381</v>
      </c>
      <c r="H20" s="7"/>
      <c r="I20" s="7">
        <v>12</v>
      </c>
      <c r="J20" s="7"/>
      <c r="K20" s="7"/>
      <c r="L20" s="7"/>
      <c r="M20" s="7" t="s">
        <v>22</v>
      </c>
      <c r="N20" s="58" t="s">
        <v>302</v>
      </c>
      <c r="O20" s="58" t="s">
        <v>303</v>
      </c>
    </row>
    <row r="21" spans="1:15" s="18" customFormat="1" ht="43.35" customHeight="1">
      <c r="A21" s="25" t="s">
        <v>304</v>
      </c>
      <c r="B21" s="29" t="s">
        <v>382</v>
      </c>
      <c r="C21" s="7" t="s">
        <v>21</v>
      </c>
      <c r="D21" s="7"/>
      <c r="E21" s="5"/>
      <c r="F21" s="5"/>
      <c r="G21" s="92" t="s">
        <v>383</v>
      </c>
      <c r="H21" s="7"/>
      <c r="I21" s="7">
        <v>18</v>
      </c>
      <c r="J21" s="7">
        <v>28</v>
      </c>
      <c r="K21" s="7"/>
      <c r="L21" s="7"/>
      <c r="M21" s="7" t="s">
        <v>22</v>
      </c>
      <c r="N21" s="58" t="s">
        <v>302</v>
      </c>
      <c r="O21" s="58" t="s">
        <v>303</v>
      </c>
    </row>
    <row r="22" spans="1:15" s="18" customFormat="1" ht="43.35" customHeight="1">
      <c r="A22" s="52">
        <v>2</v>
      </c>
      <c r="B22" s="100" t="s">
        <v>384</v>
      </c>
      <c r="C22" s="80" t="s">
        <v>12</v>
      </c>
      <c r="D22" s="80">
        <v>15</v>
      </c>
      <c r="E22" s="79" t="s">
        <v>15</v>
      </c>
      <c r="F22" s="79" t="s">
        <v>14</v>
      </c>
      <c r="G22" s="79" t="s">
        <v>385</v>
      </c>
      <c r="H22" s="54" t="s">
        <v>187</v>
      </c>
      <c r="I22" s="54"/>
      <c r="J22" s="59"/>
      <c r="K22" s="54"/>
      <c r="L22" s="54"/>
      <c r="M22" s="54"/>
      <c r="N22" s="53"/>
      <c r="O22" s="53"/>
    </row>
    <row r="23" spans="1:15" ht="43.35" customHeight="1">
      <c r="A23" s="24" t="s">
        <v>313</v>
      </c>
      <c r="B23" s="98" t="s">
        <v>386</v>
      </c>
      <c r="C23" s="7" t="s">
        <v>21</v>
      </c>
      <c r="D23" s="7"/>
      <c r="E23" s="5"/>
      <c r="F23" s="5" t="s">
        <v>14</v>
      </c>
      <c r="G23" s="5" t="s">
        <v>387</v>
      </c>
      <c r="H23" s="7"/>
      <c r="I23" s="7"/>
      <c r="J23" s="7">
        <v>12</v>
      </c>
      <c r="K23" s="7"/>
      <c r="L23" s="11"/>
      <c r="M23" s="11" t="s">
        <v>13</v>
      </c>
      <c r="N23" s="6"/>
      <c r="O23" s="6"/>
    </row>
    <row r="24" spans="1:15" ht="43.35" customHeight="1">
      <c r="A24" s="25" t="s">
        <v>316</v>
      </c>
      <c r="B24" s="29" t="s">
        <v>388</v>
      </c>
      <c r="C24" s="7" t="s">
        <v>21</v>
      </c>
      <c r="D24" s="7"/>
      <c r="E24" s="5"/>
      <c r="F24" s="5"/>
      <c r="G24" s="5" t="s">
        <v>389</v>
      </c>
      <c r="H24" s="7"/>
      <c r="I24" s="7"/>
      <c r="J24" s="7">
        <v>30</v>
      </c>
      <c r="K24" s="7"/>
      <c r="L24" s="7"/>
      <c r="M24" s="7" t="s">
        <v>13</v>
      </c>
      <c r="N24" s="5"/>
      <c r="O24" s="5" t="s">
        <v>390</v>
      </c>
    </row>
    <row r="25" spans="1:15" ht="43.35" customHeight="1">
      <c r="A25" s="52">
        <v>3</v>
      </c>
      <c r="B25" s="96" t="s">
        <v>391</v>
      </c>
      <c r="C25" s="54" t="s">
        <v>12</v>
      </c>
      <c r="D25" s="54">
        <v>3</v>
      </c>
      <c r="E25" s="53" t="s">
        <v>15</v>
      </c>
      <c r="F25" s="53" t="s">
        <v>14</v>
      </c>
      <c r="G25" s="53" t="s">
        <v>392</v>
      </c>
      <c r="H25" s="54" t="s">
        <v>187</v>
      </c>
      <c r="I25" s="60"/>
      <c r="J25" s="60"/>
      <c r="K25" s="54"/>
      <c r="L25" s="54"/>
      <c r="M25" s="54"/>
      <c r="N25" s="53"/>
      <c r="O25" s="53"/>
    </row>
    <row r="26" spans="1:15" ht="43.35" customHeight="1">
      <c r="A26" s="25" t="s">
        <v>326</v>
      </c>
      <c r="B26" s="101" t="s">
        <v>393</v>
      </c>
      <c r="C26" s="7" t="s">
        <v>21</v>
      </c>
      <c r="D26" s="7"/>
      <c r="E26" s="5"/>
      <c r="F26" s="5" t="s">
        <v>14</v>
      </c>
      <c r="G26" s="5" t="s">
        <v>394</v>
      </c>
      <c r="H26" s="7"/>
      <c r="I26" s="61">
        <v>9</v>
      </c>
      <c r="J26" s="61">
        <v>12</v>
      </c>
      <c r="K26" s="7"/>
      <c r="L26" s="7"/>
      <c r="M26" s="7" t="s">
        <v>13</v>
      </c>
      <c r="N26" s="5"/>
      <c r="O26" s="5" t="s">
        <v>395</v>
      </c>
    </row>
    <row r="27" spans="1:15" ht="43.35" customHeight="1">
      <c r="A27" s="25" t="s">
        <v>329</v>
      </c>
      <c r="B27" s="28" t="s">
        <v>396</v>
      </c>
      <c r="C27" s="7" t="s">
        <v>21</v>
      </c>
      <c r="D27" s="7"/>
      <c r="E27" s="5"/>
      <c r="F27" s="5" t="s">
        <v>14</v>
      </c>
      <c r="G27" s="5" t="s">
        <v>397</v>
      </c>
      <c r="H27" s="7"/>
      <c r="I27" s="61">
        <v>9</v>
      </c>
      <c r="J27" s="61">
        <v>12</v>
      </c>
      <c r="K27" s="7"/>
      <c r="L27" s="7"/>
      <c r="M27" s="7"/>
      <c r="N27" s="5"/>
      <c r="O27" s="5"/>
    </row>
    <row r="28" spans="1:15" ht="43.35" customHeight="1">
      <c r="A28" s="52">
        <v>4</v>
      </c>
      <c r="B28" s="93" t="s">
        <v>398</v>
      </c>
      <c r="C28" s="54" t="s">
        <v>12</v>
      </c>
      <c r="D28" s="54">
        <v>3</v>
      </c>
      <c r="E28" s="53" t="s">
        <v>15</v>
      </c>
      <c r="F28" s="53" t="s">
        <v>23</v>
      </c>
      <c r="G28" s="53" t="s">
        <v>399</v>
      </c>
      <c r="H28" s="54" t="s">
        <v>187</v>
      </c>
      <c r="I28" s="62"/>
      <c r="J28" s="62"/>
      <c r="K28" s="54"/>
      <c r="L28" s="54"/>
      <c r="M28" s="54"/>
      <c r="N28" s="53"/>
      <c r="O28" s="53"/>
    </row>
    <row r="29" spans="1:15" ht="43.35" customHeight="1">
      <c r="A29" s="25" t="s">
        <v>334</v>
      </c>
      <c r="B29" s="98" t="s">
        <v>400</v>
      </c>
      <c r="C29" s="7" t="s">
        <v>21</v>
      </c>
      <c r="D29" s="7"/>
      <c r="E29" s="5"/>
      <c r="F29" s="5" t="s">
        <v>14</v>
      </c>
      <c r="G29" s="5" t="s">
        <v>401</v>
      </c>
      <c r="H29" s="7"/>
      <c r="I29" s="7">
        <v>9</v>
      </c>
      <c r="J29" s="7">
        <v>12</v>
      </c>
      <c r="K29" s="7"/>
      <c r="L29" s="7"/>
      <c r="M29" s="7" t="s">
        <v>13</v>
      </c>
      <c r="N29" s="5"/>
      <c r="O29" s="5" t="s">
        <v>395</v>
      </c>
    </row>
    <row r="30" spans="1:15" ht="43.35" customHeight="1">
      <c r="A30" s="25" t="s">
        <v>337</v>
      </c>
      <c r="B30" s="29" t="s">
        <v>402</v>
      </c>
      <c r="C30" s="7" t="s">
        <v>21</v>
      </c>
      <c r="D30" s="7"/>
      <c r="E30" s="5"/>
      <c r="F30" s="5" t="s">
        <v>14</v>
      </c>
      <c r="G30" s="5" t="s">
        <v>403</v>
      </c>
      <c r="H30" s="7"/>
      <c r="I30" s="7">
        <v>9</v>
      </c>
      <c r="J30" s="7">
        <v>12</v>
      </c>
      <c r="K30" s="7"/>
      <c r="L30" s="7"/>
      <c r="M30" s="7"/>
      <c r="N30" s="5"/>
      <c r="O30" s="5"/>
    </row>
    <row r="31" spans="1:15" ht="43.35" customHeight="1">
      <c r="A31" s="52">
        <v>5</v>
      </c>
      <c r="B31" s="96" t="s">
        <v>340</v>
      </c>
      <c r="C31" s="54" t="s">
        <v>12</v>
      </c>
      <c r="D31" s="54">
        <v>3</v>
      </c>
      <c r="E31" s="53" t="s">
        <v>15</v>
      </c>
      <c r="F31" s="53" t="s">
        <v>14</v>
      </c>
      <c r="G31" s="53" t="s">
        <v>404</v>
      </c>
      <c r="H31" s="54"/>
      <c r="I31" s="54"/>
      <c r="J31" s="54"/>
      <c r="K31" s="54"/>
      <c r="L31" s="54"/>
      <c r="M31" s="54"/>
      <c r="N31" s="53"/>
      <c r="O31" s="53"/>
    </row>
    <row r="32" spans="1:15" ht="43.35" customHeight="1">
      <c r="A32" s="52" t="s">
        <v>342</v>
      </c>
      <c r="B32" s="96" t="s">
        <v>405</v>
      </c>
      <c r="C32" s="54" t="s">
        <v>21</v>
      </c>
      <c r="D32" s="54">
        <v>3</v>
      </c>
      <c r="E32" s="53" t="s">
        <v>15</v>
      </c>
      <c r="F32" s="53" t="s">
        <v>23</v>
      </c>
      <c r="G32" s="76" t="s">
        <v>406</v>
      </c>
      <c r="H32" s="54"/>
      <c r="I32" s="54"/>
      <c r="J32" s="54">
        <v>12</v>
      </c>
      <c r="K32" s="54"/>
      <c r="L32" s="54"/>
      <c r="M32" s="54"/>
      <c r="N32" s="53" t="s">
        <v>345</v>
      </c>
      <c r="O32" s="53"/>
    </row>
    <row r="33" spans="1:15" ht="43.35" customHeight="1">
      <c r="A33" s="25">
        <v>6</v>
      </c>
      <c r="B33" s="29" t="s">
        <v>346</v>
      </c>
      <c r="C33" s="7" t="s">
        <v>12</v>
      </c>
      <c r="D33" s="7">
        <v>3</v>
      </c>
      <c r="E33" s="5" t="s">
        <v>15</v>
      </c>
      <c r="F33" s="5" t="s">
        <v>14</v>
      </c>
      <c r="G33" s="74" t="s">
        <v>407</v>
      </c>
      <c r="H33" s="7"/>
      <c r="I33" s="7"/>
      <c r="J33" s="7"/>
      <c r="K33" s="7"/>
      <c r="L33" s="7"/>
      <c r="M33" s="7"/>
      <c r="N33" s="5"/>
      <c r="O33" s="5" t="s">
        <v>348</v>
      </c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1000">
    <cfRule type="expression" dxfId="181" priority="13">
      <formula>$C1="Option"</formula>
    </cfRule>
  </conditionalFormatting>
  <conditionalFormatting sqref="A19:A30 K22:O30">
    <cfRule type="expression" dxfId="180" priority="51">
      <formula>$F19="Modification"</formula>
    </cfRule>
    <cfRule type="expression" dxfId="179" priority="52">
      <formula>$F19="Création"</formula>
    </cfRule>
  </conditionalFormatting>
  <conditionalFormatting sqref="A1:O9 A10:E10 K10:O11 A11:D11 A12:O12 A13:H13 J13:O16 A14:F14 A15:H15 A16:F16 A17:O18 A34:O1000">
    <cfRule type="expression" dxfId="178" priority="76">
      <formula>$F1="Création"</formula>
    </cfRule>
    <cfRule type="expression" dxfId="177" priority="75">
      <formula>$F1="Modification"</formula>
    </cfRule>
  </conditionalFormatting>
  <conditionalFormatting sqref="A1:O9 K10:O11 A12:O12 J13:O16 A17:O18 A34:O1000 A10:E10 A11:D11 A13:H13 A14:F14 A15:H15 A16:F16">
    <cfRule type="expression" dxfId="176" priority="74">
      <formula>$F1="Fermeture"</formula>
    </cfRule>
  </conditionalFormatting>
  <conditionalFormatting sqref="A31:O32 A33:F33 H33:O33">
    <cfRule type="expression" dxfId="175" priority="16">
      <formula>$F31="Création"</formula>
    </cfRule>
    <cfRule type="expression" dxfId="174" priority="15">
      <formula>$F31="Modification"</formula>
    </cfRule>
    <cfRule type="expression" dxfId="173" priority="14">
      <formula>$F31="Fermeture"</formula>
    </cfRule>
  </conditionalFormatting>
  <conditionalFormatting sqref="B19:F21">
    <cfRule type="expression" dxfId="172" priority="34">
      <formula>$F19="Fermeture"</formula>
    </cfRule>
    <cfRule type="expression" dxfId="171" priority="36">
      <formula>$F19="Création"</formula>
    </cfRule>
    <cfRule type="expression" dxfId="170" priority="35">
      <formula>$F19="Modification"</formula>
    </cfRule>
  </conditionalFormatting>
  <conditionalFormatting sqref="B22:J27">
    <cfRule type="expression" dxfId="169" priority="28">
      <formula>$F22="Création"</formula>
    </cfRule>
    <cfRule type="expression" dxfId="168" priority="27">
      <formula>$F22="Modification"</formula>
    </cfRule>
    <cfRule type="expression" dxfId="167" priority="26">
      <formula>$F22="Fermeture"</formula>
    </cfRule>
  </conditionalFormatting>
  <conditionalFormatting sqref="B29:J30">
    <cfRule type="expression" dxfId="166" priority="40">
      <formula>$F29="Modification"</formula>
    </cfRule>
    <cfRule type="expression" dxfId="165" priority="39">
      <formula>$F29="Fermeture"</formula>
    </cfRule>
    <cfRule type="expression" dxfId="164" priority="41">
      <formula>$F29="Création"</formula>
    </cfRule>
  </conditionalFormatting>
  <conditionalFormatting sqref="C28:J28">
    <cfRule type="expression" dxfId="163" priority="22">
      <formula>$F28="Fermeture"</formula>
    </cfRule>
    <cfRule type="expression" dxfId="162" priority="23">
      <formula>$F28="Modification"</formula>
    </cfRule>
    <cfRule type="expression" dxfId="161" priority="24">
      <formula>$F28="Création"</formula>
    </cfRule>
  </conditionalFormatting>
  <conditionalFormatting sqref="D1:E1000">
    <cfRule type="expression" dxfId="160" priority="12">
      <formula>$C1="Option"</formula>
    </cfRule>
  </conditionalFormatting>
  <conditionalFormatting sqref="G19:M21">
    <cfRule type="expression" dxfId="159" priority="3">
      <formula>$F19="Modification"</formula>
    </cfRule>
    <cfRule type="expression" dxfId="158" priority="4">
      <formula>$F19="Création"</formula>
    </cfRule>
    <cfRule type="expression" dxfId="157" priority="2">
      <formula>$F19="Fermeture"</formula>
    </cfRule>
  </conditionalFormatting>
  <conditionalFormatting sqref="G1:N21">
    <cfRule type="expression" dxfId="156" priority="1">
      <formula>$C1="Option"</formula>
    </cfRule>
  </conditionalFormatting>
  <conditionalFormatting sqref="G22:N32 H33:N33 G34:N1000">
    <cfRule type="expression" dxfId="155" priority="10">
      <formula>$C22="Option"</formula>
    </cfRule>
  </conditionalFormatting>
  <conditionalFormatting sqref="H31">
    <cfRule type="expression" dxfId="154" priority="7">
      <formula>$F31="Fermeture"</formula>
    </cfRule>
    <cfRule type="expression" dxfId="153" priority="8">
      <formula>$F31="Modification"</formula>
    </cfRule>
    <cfRule type="expression" dxfId="152" priority="9">
      <formula>$F31="Création"</formula>
    </cfRule>
  </conditionalFormatting>
  <conditionalFormatting sqref="K22:O30 A19:A30">
    <cfRule type="expression" dxfId="151" priority="50">
      <formula>$F19="Fermeture"</formula>
    </cfRule>
  </conditionalFormatting>
  <conditionalFormatting sqref="N1:N19">
    <cfRule type="expression" dxfId="150" priority="58">
      <formula>$M1="Porteuse"</formula>
    </cfRule>
  </conditionalFormatting>
  <conditionalFormatting sqref="N20:N21">
    <cfRule type="expression" dxfId="149" priority="54">
      <formula>$M20="Porteuse"</formula>
    </cfRule>
  </conditionalFormatting>
  <conditionalFormatting sqref="N22:N30 N34:N1000">
    <cfRule type="expression" dxfId="148" priority="49">
      <formula>$M22="Porteuse"</formula>
    </cfRule>
  </conditionalFormatting>
  <conditionalFormatting sqref="N31:N33">
    <cfRule type="expression" dxfId="147" priority="11">
      <formula>$M31="Porteuse"</formula>
    </cfRule>
  </conditionalFormatting>
  <conditionalFormatting sqref="N19:O19">
    <cfRule type="expression" dxfId="146" priority="60">
      <formula>$F19="Modification"</formula>
    </cfRule>
    <cfRule type="expression" dxfId="145" priority="61">
      <formula>$F19="Création"</formula>
    </cfRule>
    <cfRule type="expression" dxfId="144" priority="59">
      <formula>$F19="Fermeture"</formula>
    </cfRule>
  </conditionalFormatting>
  <conditionalFormatting sqref="N20:O21">
    <cfRule type="expression" dxfId="143" priority="57">
      <formula>$F20="Création"</formula>
    </cfRule>
    <cfRule type="expression" dxfId="142" priority="56">
      <formula>$F20="Modification"</formula>
    </cfRule>
    <cfRule type="expression" dxfId="141" priority="55">
      <formula>$F20="Fermeture"</formula>
    </cfRule>
  </conditionalFormatting>
  <conditionalFormatting sqref="O32">
    <cfRule type="expression" dxfId="140" priority="6">
      <formula>$M32="Porteuse"</formula>
    </cfRule>
    <cfRule type="expression" dxfId="139" priority="5">
      <formula>$C32="Option"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C19:C301" xr:uid="{1BB5132C-B000-4A3F-A03B-07FE670CF54E}">
      <formula1>List_NatureELP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topLeftCell="A18" zoomScaleNormal="100" workbookViewId="0">
      <selection activeCell="R27" sqref="R27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56"/>
      <c r="B1" s="156"/>
      <c r="C1" s="156"/>
      <c r="D1" s="156"/>
      <c r="E1" s="156"/>
      <c r="F1" s="156"/>
      <c r="G1" s="156"/>
      <c r="H1" s="156"/>
      <c r="I1" s="156"/>
      <c r="J1" s="38"/>
    </row>
    <row r="2" spans="1:19">
      <c r="A2" s="156"/>
      <c r="B2" s="156"/>
      <c r="C2" s="156"/>
      <c r="D2" s="156"/>
      <c r="E2" s="156"/>
      <c r="F2" s="156"/>
      <c r="G2" s="156"/>
      <c r="H2" s="156"/>
      <c r="I2" s="156"/>
      <c r="J2" s="38"/>
    </row>
    <row r="3" spans="1:19">
      <c r="A3" s="156"/>
      <c r="B3" s="156"/>
      <c r="C3" s="156"/>
      <c r="D3" s="156"/>
      <c r="E3" s="156"/>
      <c r="F3" s="156"/>
      <c r="G3" s="156"/>
      <c r="H3" s="156"/>
      <c r="I3" s="156"/>
      <c r="J3" s="38"/>
    </row>
    <row r="4" spans="1:19">
      <c r="A4" s="156"/>
      <c r="B4" s="156"/>
      <c r="C4" s="156"/>
      <c r="D4" s="156"/>
      <c r="E4" s="156"/>
      <c r="F4" s="156"/>
      <c r="G4" s="156"/>
      <c r="H4" s="156"/>
      <c r="I4" s="156"/>
      <c r="J4" s="38"/>
    </row>
    <row r="5" spans="1:19">
      <c r="A5" s="156"/>
      <c r="B5" s="156"/>
      <c r="C5" s="156"/>
      <c r="D5" s="156"/>
      <c r="E5" s="156"/>
      <c r="F5" s="156"/>
      <c r="G5" s="156"/>
      <c r="H5" s="156"/>
      <c r="I5" s="156"/>
      <c r="J5" s="38"/>
    </row>
    <row r="6" spans="1:19">
      <c r="A6" s="156"/>
      <c r="B6" s="156"/>
      <c r="C6" s="156"/>
      <c r="D6" s="156"/>
      <c r="E6" s="156"/>
      <c r="F6" s="156"/>
      <c r="G6" s="156"/>
      <c r="H6" s="156"/>
      <c r="I6" s="156"/>
      <c r="J6" s="38"/>
    </row>
    <row r="7" spans="1:19" ht="14.45" customHeight="1">
      <c r="A7" s="181" t="s">
        <v>349</v>
      </c>
      <c r="B7" s="180" t="str">
        <f>'Fiche Générale'!B2</f>
        <v>ODYSSEE</v>
      </c>
      <c r="C7" s="141" t="s">
        <v>277</v>
      </c>
      <c r="D7" s="141"/>
      <c r="E7" s="178" t="str">
        <f>'Fiche Générale'!B3</f>
        <v>PSYCHOLOGIE</v>
      </c>
      <c r="F7" s="179"/>
      <c r="G7" s="141" t="s">
        <v>350</v>
      </c>
      <c r="H7" s="180" t="str">
        <f>'Fiche Générale'!B4</f>
        <v>HMPSY18</v>
      </c>
      <c r="I7" s="180"/>
      <c r="J7" s="39"/>
      <c r="K7" s="23"/>
    </row>
    <row r="8" spans="1:19" ht="14.45" customHeight="1">
      <c r="A8" s="182"/>
      <c r="B8" s="180"/>
      <c r="C8" s="141"/>
      <c r="D8" s="141"/>
      <c r="E8" s="178"/>
      <c r="F8" s="179"/>
      <c r="G8" s="141"/>
      <c r="H8" s="180"/>
      <c r="I8" s="180"/>
      <c r="J8" s="39"/>
      <c r="K8" s="23"/>
    </row>
    <row r="9" spans="1:19" ht="14.45" customHeight="1">
      <c r="A9" s="182"/>
      <c r="B9" s="180"/>
      <c r="C9" s="141"/>
      <c r="D9" s="141"/>
      <c r="E9" s="178"/>
      <c r="F9" s="179"/>
      <c r="G9" s="141"/>
      <c r="H9" s="180"/>
      <c r="I9" s="180"/>
      <c r="J9" s="39"/>
      <c r="K9" s="23"/>
    </row>
    <row r="10" spans="1:19" ht="14.45" customHeight="1">
      <c r="A10" s="182"/>
      <c r="B10" s="180"/>
      <c r="C10" s="142" t="s">
        <v>279</v>
      </c>
      <c r="D10" s="142"/>
      <c r="E10" s="149" t="str">
        <f>'Fiche Générale'!A12</f>
        <v>Psychologie sociale et du travail : Intervention, changement, ressources humaines</v>
      </c>
      <c r="F10" s="150"/>
      <c r="G10" s="150"/>
      <c r="H10" s="150"/>
      <c r="I10" s="151"/>
      <c r="J10" s="40"/>
      <c r="K10" s="23"/>
    </row>
    <row r="11" spans="1:19" ht="14.45" customHeight="1">
      <c r="A11" s="183"/>
      <c r="B11" s="180"/>
      <c r="C11" s="142"/>
      <c r="D11" s="142"/>
      <c r="E11" s="152"/>
      <c r="F11" s="153"/>
      <c r="G11" s="153"/>
      <c r="H11" s="153"/>
      <c r="I11" s="154"/>
      <c r="J11" s="40"/>
      <c r="K11" s="23"/>
    </row>
    <row r="12" spans="1:19">
      <c r="C12" s="18"/>
      <c r="I12" s="13"/>
      <c r="J12" s="13"/>
      <c r="M12" s="158" t="s">
        <v>351</v>
      </c>
      <c r="N12" s="159"/>
      <c r="O12" s="174"/>
      <c r="P12" s="158" t="s">
        <v>352</v>
      </c>
      <c r="Q12" s="159"/>
      <c r="R12" s="159"/>
      <c r="S12" s="174"/>
    </row>
    <row r="13" spans="1:19">
      <c r="A13" s="162" t="s">
        <v>280</v>
      </c>
      <c r="B13" s="104" t="str">
        <f>'S2 Maquette'!B13:B14</f>
        <v xml:space="preserve">1ère année </v>
      </c>
      <c r="C13" s="104"/>
      <c r="D13" s="162" t="s">
        <v>353</v>
      </c>
      <c r="E13" s="164" t="str">
        <f>'S2 Maquette'!E13:F14</f>
        <v>HMPST1</v>
      </c>
      <c r="F13" s="164"/>
      <c r="G13" s="164"/>
      <c r="H13" s="157" t="s">
        <v>354</v>
      </c>
      <c r="I13" s="157"/>
      <c r="J13" s="41"/>
      <c r="M13" s="160"/>
      <c r="N13" s="161"/>
      <c r="O13" s="175"/>
      <c r="P13" s="160"/>
      <c r="Q13" s="161"/>
      <c r="R13" s="161"/>
      <c r="S13" s="175"/>
    </row>
    <row r="14" spans="1:19">
      <c r="A14" s="163"/>
      <c r="B14" s="104"/>
      <c r="C14" s="104"/>
      <c r="D14" s="163"/>
      <c r="E14" s="164"/>
      <c r="F14" s="164"/>
      <c r="G14" s="164"/>
      <c r="H14" s="157"/>
      <c r="I14" s="157"/>
      <c r="J14" s="41"/>
      <c r="M14" s="157" t="s">
        <v>355</v>
      </c>
      <c r="N14" s="158" t="s">
        <v>356</v>
      </c>
      <c r="O14" s="174"/>
      <c r="P14" s="156"/>
      <c r="Q14" s="165"/>
      <c r="R14" s="168"/>
      <c r="S14" s="162"/>
    </row>
    <row r="15" spans="1:19">
      <c r="A15" s="162" t="s">
        <v>357</v>
      </c>
      <c r="B15" s="106" t="str">
        <f>'S2 Maquette'!B15:B16</f>
        <v>Semestre 2</v>
      </c>
      <c r="C15" s="107"/>
      <c r="D15" s="162" t="s">
        <v>358</v>
      </c>
      <c r="E15" s="164" t="str">
        <f>'S2 Maquette'!E15:F16</f>
        <v>HMS2PST</v>
      </c>
      <c r="F15" s="164"/>
      <c r="G15" s="164"/>
      <c r="H15" s="170" t="str">
        <f>'Fiche Générale'!B5</f>
        <v>Session Unique</v>
      </c>
      <c r="I15" s="171"/>
      <c r="J15" s="42"/>
      <c r="M15" s="157"/>
      <c r="N15" s="176"/>
      <c r="O15" s="177"/>
      <c r="P15" s="156"/>
      <c r="Q15" s="166"/>
      <c r="R15" s="168"/>
      <c r="S15" s="169"/>
    </row>
    <row r="16" spans="1:19">
      <c r="A16" s="163"/>
      <c r="B16" s="109"/>
      <c r="C16" s="110"/>
      <c r="D16" s="163"/>
      <c r="E16" s="164"/>
      <c r="F16" s="164"/>
      <c r="G16" s="164"/>
      <c r="H16" s="172"/>
      <c r="I16" s="173"/>
      <c r="J16" s="42"/>
      <c r="M16" s="157"/>
      <c r="N16" s="176"/>
      <c r="O16" s="177"/>
      <c r="P16" s="156"/>
      <c r="Q16" s="166"/>
      <c r="R16" s="168"/>
      <c r="S16" s="169"/>
    </row>
    <row r="17" spans="1:19">
      <c r="L17" s="19"/>
      <c r="M17" s="157"/>
      <c r="N17" s="160"/>
      <c r="O17" s="175"/>
      <c r="P17" s="156"/>
      <c r="Q17" s="167"/>
      <c r="R17" s="168"/>
      <c r="S17" s="163"/>
    </row>
    <row r="18" spans="1:19" ht="59.45" customHeight="1">
      <c r="A18" s="3" t="s">
        <v>359</v>
      </c>
      <c r="B18" s="43" t="s">
        <v>360</v>
      </c>
      <c r="C18" s="3" t="s">
        <v>5</v>
      </c>
      <c r="D18" s="3" t="s">
        <v>361</v>
      </c>
      <c r="E18" s="3" t="s">
        <v>362</v>
      </c>
      <c r="F18" s="3" t="s">
        <v>363</v>
      </c>
      <c r="G18" s="3" t="s">
        <v>364</v>
      </c>
      <c r="H18" s="3" t="s">
        <v>365</v>
      </c>
      <c r="I18" s="3" t="s">
        <v>366</v>
      </c>
      <c r="J18" s="3" t="s">
        <v>408</v>
      </c>
      <c r="K18" s="3" t="s">
        <v>368</v>
      </c>
      <c r="L18" s="3" t="s">
        <v>369</v>
      </c>
      <c r="M18" s="3" t="s">
        <v>370</v>
      </c>
      <c r="N18" s="3" t="s">
        <v>360</v>
      </c>
      <c r="O18" s="3" t="s">
        <v>371</v>
      </c>
      <c r="P18" s="3" t="s">
        <v>372</v>
      </c>
      <c r="Q18" s="3" t="s">
        <v>360</v>
      </c>
      <c r="R18" s="3" t="s">
        <v>371</v>
      </c>
      <c r="S18" s="4" t="s">
        <v>373</v>
      </c>
    </row>
    <row r="19" spans="1:19" ht="30.6" customHeight="1">
      <c r="A19" s="47" t="str">
        <f>'S2 Maquette'!B19</f>
        <v>BASES ET METHODES 2</v>
      </c>
      <c r="B19" s="47" t="str">
        <f>'S2 Maquette'!C19</f>
        <v>UE</v>
      </c>
      <c r="C19" s="46" t="str">
        <f>'S2 Maquette'!F19</f>
        <v>Modification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Epistémologie</v>
      </c>
      <c r="B20" s="47" t="str">
        <f>'S2 Maquette'!C20</f>
        <v>ECUE</v>
      </c>
      <c r="C20" s="46">
        <f>'S2 Maquette'!F20</f>
        <v>0</v>
      </c>
      <c r="D20" s="7">
        <v>1</v>
      </c>
      <c r="E20" s="7" t="s">
        <v>375</v>
      </c>
      <c r="F20" s="7" t="s">
        <v>375</v>
      </c>
      <c r="G20" s="44"/>
      <c r="H20" s="44"/>
      <c r="I20" s="44" t="s">
        <v>375</v>
      </c>
      <c r="J20" s="44">
        <v>7</v>
      </c>
      <c r="K20" s="44" t="s">
        <v>18</v>
      </c>
      <c r="L20" s="44"/>
      <c r="M20" s="44"/>
      <c r="N20" s="44" t="s">
        <v>10</v>
      </c>
      <c r="O20" s="44">
        <v>1</v>
      </c>
      <c r="P20" s="44"/>
      <c r="Q20" s="44"/>
      <c r="R20" s="44"/>
      <c r="S20" s="63"/>
    </row>
    <row r="21" spans="1:19" ht="30.6" customHeight="1">
      <c r="A21" s="47" t="str">
        <f>'S2 Maquette'!B21</f>
        <v>Examen psychologique</v>
      </c>
      <c r="B21" s="47" t="str">
        <f>'S2 Maquette'!C21</f>
        <v>ECUE</v>
      </c>
      <c r="C21" s="46">
        <f>'S2 Maquette'!F21</f>
        <v>0</v>
      </c>
      <c r="D21" s="7">
        <v>2</v>
      </c>
      <c r="E21" s="7" t="s">
        <v>375</v>
      </c>
      <c r="F21" s="7" t="s">
        <v>375</v>
      </c>
      <c r="G21" s="44"/>
      <c r="H21" s="44"/>
      <c r="I21" s="44" t="s">
        <v>375</v>
      </c>
      <c r="J21" s="44">
        <v>7</v>
      </c>
      <c r="K21" s="44" t="s">
        <v>27</v>
      </c>
      <c r="L21" s="44"/>
      <c r="M21" s="44">
        <v>1</v>
      </c>
      <c r="N21" s="44" t="s">
        <v>10</v>
      </c>
      <c r="O21" s="44">
        <v>1</v>
      </c>
      <c r="P21" s="44"/>
      <c r="Q21" s="44"/>
      <c r="R21" s="44"/>
      <c r="S21" s="12"/>
    </row>
    <row r="22" spans="1:19" ht="30.6" customHeight="1">
      <c r="A22" s="47" t="str">
        <f>'S2 Maquette'!B22</f>
        <v>PROJET PROFESSIONNEL ET DE RECHERCHE 1</v>
      </c>
      <c r="B22" s="47" t="str">
        <f>'S2 Maquette'!C22</f>
        <v>UE</v>
      </c>
      <c r="C22" s="46" t="str">
        <f>'S2 Maquette'!F22</f>
        <v>Création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6" customHeight="1">
      <c r="A23" s="47" t="str">
        <f>'S2 Maquette'!B23</f>
        <v>Mémoire et stage 2</v>
      </c>
      <c r="B23" s="47" t="str">
        <f>'S2 Maquette'!C23</f>
        <v>ECUE</v>
      </c>
      <c r="C23" s="46" t="str">
        <f>'S2 Maquette'!F23</f>
        <v>Création</v>
      </c>
      <c r="D23" s="7">
        <v>2</v>
      </c>
      <c r="E23" s="7" t="s">
        <v>375</v>
      </c>
      <c r="F23" s="7" t="s">
        <v>375</v>
      </c>
      <c r="G23" s="44"/>
      <c r="H23" s="44" t="s">
        <v>376</v>
      </c>
      <c r="I23" s="44" t="s">
        <v>376</v>
      </c>
      <c r="J23" s="44"/>
      <c r="K23" s="44" t="s">
        <v>18</v>
      </c>
      <c r="L23" s="44"/>
      <c r="M23" s="44"/>
      <c r="N23" s="44" t="s">
        <v>34</v>
      </c>
      <c r="O23" s="44"/>
      <c r="P23" s="44"/>
      <c r="Q23" s="44"/>
      <c r="R23" s="44"/>
      <c r="S23" s="12"/>
    </row>
    <row r="24" spans="1:19" ht="30.6" customHeight="1">
      <c r="A24" s="47" t="str">
        <f>'S2 Maquette'!B24</f>
        <v>Analyses quantitatives</v>
      </c>
      <c r="B24" s="47" t="str">
        <f>'S2 Maquette'!C24</f>
        <v>ECUE</v>
      </c>
      <c r="C24" s="46">
        <f>'S2 Maquette'!F24</f>
        <v>0</v>
      </c>
      <c r="D24" s="7">
        <v>1</v>
      </c>
      <c r="E24" s="7" t="s">
        <v>375</v>
      </c>
      <c r="F24" s="7" t="s">
        <v>375</v>
      </c>
      <c r="G24" s="44"/>
      <c r="H24" s="44"/>
      <c r="I24" s="44" t="s">
        <v>375</v>
      </c>
      <c r="J24" s="44">
        <v>7</v>
      </c>
      <c r="K24" s="44" t="s">
        <v>27</v>
      </c>
      <c r="L24" s="44">
        <v>3</v>
      </c>
      <c r="M24" s="44">
        <v>1</v>
      </c>
      <c r="N24" s="44" t="s">
        <v>10</v>
      </c>
      <c r="O24" s="44">
        <v>3</v>
      </c>
      <c r="P24" s="44"/>
      <c r="Q24" s="44"/>
      <c r="R24" s="44"/>
      <c r="S24" s="12"/>
    </row>
    <row r="25" spans="1:19" ht="30.6" customHeight="1">
      <c r="A25" s="47" t="str">
        <f>'S2 Maquette'!B25</f>
        <v>MOTIVATION, BUTS ET PERFORMANCES</v>
      </c>
      <c r="B25" s="47" t="str">
        <f>'S2 Maquette'!C25</f>
        <v>UE</v>
      </c>
      <c r="C25" s="46" t="str">
        <f>'S2 Maquette'!F25</f>
        <v>Création</v>
      </c>
      <c r="D25" s="7"/>
      <c r="E25" s="7"/>
      <c r="F25" s="7"/>
      <c r="G25" s="44"/>
      <c r="H25" s="44" t="s">
        <v>375</v>
      </c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>
      <c r="A26" s="47" t="str">
        <f>'S2 Maquette'!B26</f>
        <v>Psychologie des organisations : conditions et contextes</v>
      </c>
      <c r="B26" s="47" t="str">
        <f>'S2 Maquette'!C26</f>
        <v>ECUE</v>
      </c>
      <c r="C26" s="46" t="str">
        <f>'S2 Maquette'!F26</f>
        <v>Création</v>
      </c>
      <c r="D26" s="7">
        <v>1</v>
      </c>
      <c r="E26" s="7" t="s">
        <v>375</v>
      </c>
      <c r="F26" s="7" t="s">
        <v>375</v>
      </c>
      <c r="G26" s="44"/>
      <c r="H26" s="44"/>
      <c r="I26" s="44" t="s">
        <v>375</v>
      </c>
      <c r="J26" s="44">
        <v>7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</row>
    <row r="27" spans="1:19" ht="30.6" customHeight="1">
      <c r="A27" s="47" t="str">
        <f>'S2 Maquette'!B27</f>
        <v>Comparaisons, contexte social et performances</v>
      </c>
      <c r="B27" s="47" t="str">
        <f>'S2 Maquette'!C27</f>
        <v>ECUE</v>
      </c>
      <c r="C27" s="46" t="str">
        <f>'S2 Maquette'!F27</f>
        <v>Création</v>
      </c>
      <c r="D27" s="7">
        <v>1</v>
      </c>
      <c r="E27" s="7" t="s">
        <v>375</v>
      </c>
      <c r="F27" s="7" t="s">
        <v>375</v>
      </c>
      <c r="G27" s="44"/>
      <c r="H27" s="44"/>
      <c r="I27" s="44" t="s">
        <v>375</v>
      </c>
      <c r="J27" s="44">
        <v>7</v>
      </c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</row>
    <row r="28" spans="1:19" ht="30.6" customHeight="1">
      <c r="A28" s="47" t="str">
        <f>'S2 Maquette'!B28</f>
        <v>INSERTION ET ENVIRONNEMENT SOCIAL</v>
      </c>
      <c r="B28" s="47" t="str">
        <f>'S2 Maquette'!C28</f>
        <v>UE</v>
      </c>
      <c r="C28" s="46" t="str">
        <f>'S2 Maquette'!F28</f>
        <v>Modification</v>
      </c>
      <c r="D28" s="7"/>
      <c r="E28" s="7"/>
      <c r="F28" s="7"/>
      <c r="G28" s="44"/>
      <c r="H28" s="44" t="s">
        <v>375</v>
      </c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>
      <c r="A29" s="47" t="str">
        <f>'S2 Maquette'!B29</f>
        <v>Analyses de poste et de l'activité</v>
      </c>
      <c r="B29" s="47" t="str">
        <f>'S2 Maquette'!C29</f>
        <v>ECUE</v>
      </c>
      <c r="C29" s="46" t="str">
        <f>'S2 Maquette'!F29</f>
        <v>Création</v>
      </c>
      <c r="D29" s="7">
        <v>1</v>
      </c>
      <c r="E29" s="7" t="s">
        <v>375</v>
      </c>
      <c r="F29" s="7" t="s">
        <v>375</v>
      </c>
      <c r="G29" s="44"/>
      <c r="H29" s="44"/>
      <c r="I29" s="44" t="s">
        <v>375</v>
      </c>
      <c r="J29" s="44">
        <v>7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</row>
    <row r="30" spans="1:19" ht="30.6" customHeight="1">
      <c r="A30" s="47" t="str">
        <f>'S2 Maquette'!B30</f>
        <v>Environnement</v>
      </c>
      <c r="B30" s="47" t="str">
        <f>'S2 Maquette'!C30</f>
        <v>ECUE</v>
      </c>
      <c r="C30" s="46" t="str">
        <f>'S2 Maquette'!F30</f>
        <v>Création</v>
      </c>
      <c r="D30" s="7">
        <v>1</v>
      </c>
      <c r="E30" s="7" t="s">
        <v>375</v>
      </c>
      <c r="F30" s="7" t="s">
        <v>375</v>
      </c>
      <c r="G30" s="44"/>
      <c r="H30" s="44"/>
      <c r="I30" s="44" t="s">
        <v>375</v>
      </c>
      <c r="J30" s="44">
        <v>7</v>
      </c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12"/>
    </row>
    <row r="31" spans="1:19" ht="30.6" customHeight="1">
      <c r="A31" s="47" t="str">
        <f>'S2 Maquette'!B32</f>
        <v xml:space="preserve"> 1 LANSAD</v>
      </c>
      <c r="B31" s="47" t="str">
        <f>'S2 Maquette'!C32</f>
        <v>ECUE</v>
      </c>
      <c r="C31" s="46" t="str">
        <f>'S2 Maquette'!F32</f>
        <v>Modification</v>
      </c>
      <c r="D31" s="7"/>
      <c r="E31" s="7"/>
      <c r="F31" s="7"/>
      <c r="G31" s="44"/>
      <c r="H31" s="44" t="s">
        <v>375</v>
      </c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>
      <c r="A32" s="47" t="str">
        <f>'S2 Maquette'!B33</f>
        <v>SWITCH ODYSSEE 1 en attente de modélisation SPOF</v>
      </c>
      <c r="B32" s="47" t="str">
        <f>'S2 Maquette'!C33</f>
        <v>UE</v>
      </c>
      <c r="C32" s="46" t="str">
        <f>'S2 Maquette'!F33</f>
        <v>Création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>
      <c r="A33" s="47">
        <f>'S2 Maquette'!B34</f>
        <v>0</v>
      </c>
      <c r="B33" s="47">
        <f>'S2 Maquette'!C34</f>
        <v>0</v>
      </c>
      <c r="C33" s="46">
        <f>'S2 Maquette'!F34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>
      <c r="A34" s="47">
        <f>'S2 Maquette'!B35</f>
        <v>0</v>
      </c>
      <c r="B34" s="47">
        <f>'S2 Maquette'!C35</f>
        <v>0</v>
      </c>
      <c r="C34" s="46">
        <f>'S2 Maquette'!F35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>
      <c r="A35" s="47">
        <f>'S2 Maquette'!B36</f>
        <v>0</v>
      </c>
      <c r="B35" s="47">
        <f>'S2 Maquette'!C36</f>
        <v>0</v>
      </c>
      <c r="C35" s="46">
        <f>'S2 Maquette'!F36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>
      <c r="A36" s="47">
        <f>'S2 Maquette'!B37</f>
        <v>0</v>
      </c>
      <c r="B36" s="47">
        <f>'S2 Maquette'!C37</f>
        <v>0</v>
      </c>
      <c r="C36" s="46">
        <f>'S2 Maquette'!F37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>
      <c r="A37" s="47">
        <f>'S2 Maquette'!B38</f>
        <v>0</v>
      </c>
      <c r="B37" s="47">
        <f>'S2 Maquette'!C38</f>
        <v>0</v>
      </c>
      <c r="C37" s="46">
        <f>'S2 Maquette'!F38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'S2 Maquette'!B39</f>
        <v>0</v>
      </c>
      <c r="B38" s="47">
        <f>'S2 Maquette'!C39</f>
        <v>0</v>
      </c>
      <c r="C38" s="46">
        <f>'S2 Maquette'!F39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Maquette'!B40</f>
        <v>0</v>
      </c>
      <c r="B39" s="47">
        <f>'S2 Maquette'!C40</f>
        <v>0</v>
      </c>
      <c r="C39" s="46">
        <f>'S2 Maquette'!F40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Maquette'!B41</f>
        <v>0</v>
      </c>
      <c r="B40" s="47">
        <f>'S2 Maquette'!C41</f>
        <v>0</v>
      </c>
      <c r="C40" s="46">
        <f>'S2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Maquette'!B42</f>
        <v>0</v>
      </c>
      <c r="B41" s="47">
        <f>'S2 Maquette'!C42</f>
        <v>0</v>
      </c>
      <c r="C41" s="46">
        <f>'S2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Maquette'!B43</f>
        <v>0</v>
      </c>
      <c r="B42" s="47">
        <f>'S2 Maquette'!C43</f>
        <v>0</v>
      </c>
      <c r="C42" s="46">
        <f>'S2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Maquette'!B44</f>
        <v>0</v>
      </c>
      <c r="B43" s="47">
        <f>'S2 Maquette'!C44</f>
        <v>0</v>
      </c>
      <c r="C43" s="46">
        <f>'S2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Maquette'!B45</f>
        <v>0</v>
      </c>
      <c r="B44" s="47">
        <f>'S2 Maquette'!C45</f>
        <v>0</v>
      </c>
      <c r="C44" s="46">
        <f>'S2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Maquette'!B46</f>
        <v>0</v>
      </c>
      <c r="B45" s="47">
        <f>'S2 Maquette'!C46</f>
        <v>0</v>
      </c>
      <c r="C45" s="46">
        <f>'S2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Maquette'!B47</f>
        <v>0</v>
      </c>
      <c r="B46" s="47">
        <f>'S2 Maquette'!C47</f>
        <v>0</v>
      </c>
      <c r="C46" s="46">
        <f>'S2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Maquette'!B48</f>
        <v>0</v>
      </c>
      <c r="B47" s="47">
        <f>'S2 Maquette'!C48</f>
        <v>0</v>
      </c>
      <c r="C47" s="46">
        <f>'S2 Maquette'!F48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Maquette'!B49</f>
        <v>0</v>
      </c>
      <c r="B48" s="47">
        <f>'S2 Maquette'!C49</f>
        <v>0</v>
      </c>
      <c r="C48" s="46">
        <f>'S2 Maquette'!F49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Maquette'!B50</f>
        <v>0</v>
      </c>
      <c r="B49" s="47">
        <f>'S2 Maquette'!C50</f>
        <v>0</v>
      </c>
      <c r="C49" s="46">
        <f>'S2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Maquette'!B51</f>
        <v>0</v>
      </c>
      <c r="B50" s="47">
        <f>'S2 Maquette'!C51</f>
        <v>0</v>
      </c>
      <c r="C50" s="46">
        <f>'S2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Maquette'!B52</f>
        <v>0</v>
      </c>
      <c r="B51" s="47">
        <f>'S2 Maquette'!C52</f>
        <v>0</v>
      </c>
      <c r="C51" s="46">
        <f>'S2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Maquette'!B53</f>
        <v>0</v>
      </c>
      <c r="B52" s="47">
        <f>'S2 Maquette'!C53</f>
        <v>0</v>
      </c>
      <c r="C52" s="46">
        <f>'S2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Maquette'!B54</f>
        <v>0</v>
      </c>
      <c r="B53" s="47">
        <f>'S2 Maquette'!C54</f>
        <v>0</v>
      </c>
      <c r="C53" s="46">
        <f>'S2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Maquette'!B55</f>
        <v>0</v>
      </c>
      <c r="B54" s="47">
        <f>'S2 Maquette'!C55</f>
        <v>0</v>
      </c>
      <c r="C54" s="46">
        <f>'S2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Maquette'!B56</f>
        <v>0</v>
      </c>
      <c r="B55" s="47">
        <f>'S2 Maquette'!C56</f>
        <v>0</v>
      </c>
      <c r="C55" s="46">
        <f>'S2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Maquette'!B57</f>
        <v>0</v>
      </c>
      <c r="B56" s="47">
        <f>'S2 Maquette'!C57</f>
        <v>0</v>
      </c>
      <c r="C56" s="46">
        <f>'S2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Maquette'!B58</f>
        <v>0</v>
      </c>
      <c r="B57" s="47">
        <f>'S2 Maquette'!C58</f>
        <v>0</v>
      </c>
      <c r="C57" s="46">
        <f>'S2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Maquette'!B59</f>
        <v>0</v>
      </c>
      <c r="B58" s="47">
        <f>'S2 Maquette'!C59</f>
        <v>0</v>
      </c>
      <c r="C58" s="46">
        <f>'S2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Maquette'!B60</f>
        <v>0</v>
      </c>
      <c r="B59" s="47">
        <f>'S2 Maquette'!C60</f>
        <v>0</v>
      </c>
      <c r="C59" s="46">
        <f>'S2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Maquette'!B61</f>
        <v>0</v>
      </c>
      <c r="B60" s="47">
        <f>'S2 Maquette'!C61</f>
        <v>0</v>
      </c>
      <c r="C60" s="46">
        <f>'S2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Maquette'!B62</f>
        <v>0</v>
      </c>
      <c r="B61" s="47">
        <f>'S2 Maquette'!C62</f>
        <v>0</v>
      </c>
      <c r="C61" s="46">
        <f>'S2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Maquette'!B63</f>
        <v>0</v>
      </c>
      <c r="B62" s="47">
        <f>'S2 Maquette'!C63</f>
        <v>0</v>
      </c>
      <c r="C62" s="46">
        <f>'S2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Maquette'!B64</f>
        <v>0</v>
      </c>
      <c r="B63" s="47">
        <f>'S2 Maquette'!C64</f>
        <v>0</v>
      </c>
      <c r="C63" s="46">
        <f>'S2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Maquette'!B65</f>
        <v>0</v>
      </c>
      <c r="B64" s="47">
        <f>'S2 Maquette'!C65</f>
        <v>0</v>
      </c>
      <c r="C64" s="46">
        <f>'S2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Maquette'!B66</f>
        <v>0</v>
      </c>
      <c r="B65" s="47">
        <f>'S2 Maquette'!C66</f>
        <v>0</v>
      </c>
      <c r="C65" s="46">
        <f>'S2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Maquette'!B67</f>
        <v>0</v>
      </c>
      <c r="B66" s="47">
        <f>'S2 Maquette'!C67</f>
        <v>0</v>
      </c>
      <c r="C66" s="46">
        <f>'S2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Maquette'!B68</f>
        <v>0</v>
      </c>
      <c r="B67" s="47">
        <f>'S2 Maquette'!C68</f>
        <v>0</v>
      </c>
      <c r="C67" s="46">
        <f>'S2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Maquette'!B69</f>
        <v>0</v>
      </c>
      <c r="B68" s="47">
        <f>'S2 Maquette'!C69</f>
        <v>0</v>
      </c>
      <c r="C68" s="46">
        <f>'S2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Maquette'!B70</f>
        <v>0</v>
      </c>
      <c r="B69" s="47">
        <f>'S2 Maquette'!C70</f>
        <v>0</v>
      </c>
      <c r="C69" s="46">
        <f>'S2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Maquette'!B71</f>
        <v>0</v>
      </c>
      <c r="B70" s="47">
        <f>'S2 Maquette'!C71</f>
        <v>0</v>
      </c>
      <c r="C70" s="46">
        <f>'S2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Maquette'!B72</f>
        <v>0</v>
      </c>
      <c r="B71" s="47">
        <f>'S2 Maquette'!C72</f>
        <v>0</v>
      </c>
      <c r="C71" s="46">
        <f>'S2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Maquette'!B73</f>
        <v>0</v>
      </c>
      <c r="B72" s="47">
        <f>'S2 Maquette'!C73</f>
        <v>0</v>
      </c>
      <c r="C72" s="46">
        <f>'S2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Maquette'!B74</f>
        <v>0</v>
      </c>
      <c r="B73" s="47">
        <f>'S2 Maquette'!C74</f>
        <v>0</v>
      </c>
      <c r="C73" s="46">
        <f>'S2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Maquette'!B75</f>
        <v>0</v>
      </c>
      <c r="B74" s="47">
        <f>'S2 Maquette'!C75</f>
        <v>0</v>
      </c>
      <c r="C74" s="46">
        <f>'S2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Maquette'!B76</f>
        <v>0</v>
      </c>
      <c r="B75" s="47">
        <f>'S2 Maquette'!C76</f>
        <v>0</v>
      </c>
      <c r="C75" s="46">
        <f>'S2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Maquette'!B77</f>
        <v>0</v>
      </c>
      <c r="B76" s="47">
        <f>'S2 Maquette'!C77</f>
        <v>0</v>
      </c>
      <c r="C76" s="46">
        <f>'S2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Maquette'!B78</f>
        <v>0</v>
      </c>
      <c r="B77" s="47">
        <f>'S2 Maquette'!C78</f>
        <v>0</v>
      </c>
      <c r="C77" s="46">
        <f>'S2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Maquette'!B79</f>
        <v>0</v>
      </c>
      <c r="B78" s="47">
        <f>'S2 Maquette'!C79</f>
        <v>0</v>
      </c>
      <c r="C78" s="46">
        <f>'S2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Maquette'!B80</f>
        <v>0</v>
      </c>
      <c r="B79" s="47">
        <f>'S2 Maquette'!C80</f>
        <v>0</v>
      </c>
      <c r="C79" s="46">
        <f>'S2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Maquette'!B81</f>
        <v>0</v>
      </c>
      <c r="B80" s="47">
        <f>'S2 Maquette'!C81</f>
        <v>0</v>
      </c>
      <c r="C80" s="46">
        <f>'S2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Maquette'!B82</f>
        <v>0</v>
      </c>
      <c r="B81" s="47">
        <f>'S2 Maquette'!C82</f>
        <v>0</v>
      </c>
      <c r="C81" s="46">
        <f>'S2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Maquette'!B83</f>
        <v>0</v>
      </c>
      <c r="B82" s="47">
        <f>'S2 Maquette'!C83</f>
        <v>0</v>
      </c>
      <c r="C82" s="46">
        <f>'S2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Maquette'!B84</f>
        <v>0</v>
      </c>
      <c r="B83" s="47">
        <f>'S2 Maquette'!C84</f>
        <v>0</v>
      </c>
      <c r="C83" s="46">
        <f>'S2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Maquette'!B85</f>
        <v>0</v>
      </c>
      <c r="B84" s="47">
        <f>'S2 Maquette'!C85</f>
        <v>0</v>
      </c>
      <c r="C84" s="46">
        <f>'S2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Maquette'!B86</f>
        <v>0</v>
      </c>
      <c r="B85" s="47">
        <f>'S2 Maquette'!C86</f>
        <v>0</v>
      </c>
      <c r="C85" s="46">
        <f>'S2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Maquette'!B87</f>
        <v>0</v>
      </c>
      <c r="B86" s="47">
        <f>'S2 Maquette'!C87</f>
        <v>0</v>
      </c>
      <c r="C86" s="46">
        <f>'S2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Maquette'!B88</f>
        <v>0</v>
      </c>
      <c r="B87" s="47">
        <f>'S2 Maquette'!C88</f>
        <v>0</v>
      </c>
      <c r="C87" s="46">
        <f>'S2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Maquette'!B89</f>
        <v>0</v>
      </c>
      <c r="B88" s="47">
        <f>'S2 Maquette'!C89</f>
        <v>0</v>
      </c>
      <c r="C88" s="46">
        <f>'S2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Maquette'!B90</f>
        <v>0</v>
      </c>
      <c r="B89" s="47">
        <f>'S2 Maquette'!C90</f>
        <v>0</v>
      </c>
      <c r="C89" s="46">
        <f>'S2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Maquette'!B91</f>
        <v>0</v>
      </c>
      <c r="B90" s="47">
        <f>'S2 Maquette'!C91</f>
        <v>0</v>
      </c>
      <c r="C90" s="46">
        <f>'S2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Maquette'!B92</f>
        <v>0</v>
      </c>
      <c r="B91" s="47">
        <f>'S2 Maquette'!C92</f>
        <v>0</v>
      </c>
      <c r="C91" s="46">
        <f>'S2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Maquette'!B93</f>
        <v>0</v>
      </c>
      <c r="B92" s="47">
        <f>'S2 Maquette'!C93</f>
        <v>0</v>
      </c>
      <c r="C92" s="46">
        <f>'S2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Maquette'!B94</f>
        <v>0</v>
      </c>
      <c r="B93" s="47">
        <f>'S2 Maquette'!C94</f>
        <v>0</v>
      </c>
      <c r="C93" s="46">
        <f>'S2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Maquette'!B95</f>
        <v>0</v>
      </c>
      <c r="B94" s="47">
        <f>'S2 Maquette'!C95</f>
        <v>0</v>
      </c>
      <c r="C94" s="46">
        <f>'S2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Maquette'!B96</f>
        <v>0</v>
      </c>
      <c r="B95" s="47">
        <f>'S2 Maquette'!C96</f>
        <v>0</v>
      </c>
      <c r="C95" s="46">
        <f>'S2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Maquette'!B97</f>
        <v>0</v>
      </c>
      <c r="B96" s="47">
        <f>'S2 Maquette'!C97</f>
        <v>0</v>
      </c>
      <c r="C96" s="46">
        <f>'S2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Maquette'!B98</f>
        <v>0</v>
      </c>
      <c r="B97" s="47">
        <f>'S2 Maquette'!C98</f>
        <v>0</v>
      </c>
      <c r="C97" s="46">
        <f>'S2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Maquette'!B99</f>
        <v>0</v>
      </c>
      <c r="B98" s="47">
        <f>'S2 Maquette'!C99</f>
        <v>0</v>
      </c>
      <c r="C98" s="46">
        <f>'S2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Maquette'!B100</f>
        <v>0</v>
      </c>
      <c r="B99" s="47">
        <f>'S2 Maquette'!C100</f>
        <v>0</v>
      </c>
      <c r="C99" s="46">
        <f>'S2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Maquette'!B101</f>
        <v>0</v>
      </c>
      <c r="B100" s="47">
        <f>'S2 Maquette'!C101</f>
        <v>0</v>
      </c>
      <c r="C100" s="46">
        <f>'S2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Maquette'!B102</f>
        <v>0</v>
      </c>
      <c r="B101" s="47">
        <f>'S2 Maquette'!C102</f>
        <v>0</v>
      </c>
      <c r="C101" s="46">
        <f>'S2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Maquette'!B103</f>
        <v>0</v>
      </c>
      <c r="B102" s="47">
        <f>'S2 Maquette'!C103</f>
        <v>0</v>
      </c>
      <c r="C102" s="46">
        <f>'S2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Maquette'!B104</f>
        <v>0</v>
      </c>
      <c r="B103" s="47">
        <f>'S2 Maquette'!C104</f>
        <v>0</v>
      </c>
      <c r="C103" s="46">
        <f>'S2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Maquette'!B105</f>
        <v>0</v>
      </c>
      <c r="B104" s="47">
        <f>'S2 Maquette'!C105</f>
        <v>0</v>
      </c>
      <c r="C104" s="46">
        <f>'S2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Maquette'!B106</f>
        <v>0</v>
      </c>
      <c r="B105" s="47">
        <f>'S2 Maquette'!C106</f>
        <v>0</v>
      </c>
      <c r="C105" s="46">
        <f>'S2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Maquette'!B107</f>
        <v>0</v>
      </c>
      <c r="B106" s="47">
        <f>'S2 Maquette'!C107</f>
        <v>0</v>
      </c>
      <c r="C106" s="46">
        <f>'S2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Maquette'!B108</f>
        <v>0</v>
      </c>
      <c r="B107" s="47">
        <f>'S2 Maquette'!C108</f>
        <v>0</v>
      </c>
      <c r="C107" s="46">
        <f>'S2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Maquette'!B109</f>
        <v>0</v>
      </c>
      <c r="B108" s="47">
        <f>'S2 Maquette'!C109</f>
        <v>0</v>
      </c>
      <c r="C108" s="46">
        <f>'S2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Maquette'!B110</f>
        <v>0</v>
      </c>
      <c r="B109" s="47">
        <f>'S2 Maquette'!C110</f>
        <v>0</v>
      </c>
      <c r="C109" s="46">
        <f>'S2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Maquette'!B111</f>
        <v>0</v>
      </c>
      <c r="B110" s="47">
        <f>'S2 Maquette'!C111</f>
        <v>0</v>
      </c>
      <c r="C110" s="46">
        <f>'S2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Maquette'!B112</f>
        <v>0</v>
      </c>
      <c r="B111" s="47">
        <f>'S2 Maquette'!C112</f>
        <v>0</v>
      </c>
      <c r="C111" s="46">
        <f>'S2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Maquette'!B113</f>
        <v>0</v>
      </c>
      <c r="B112" s="47">
        <f>'S2 Maquette'!C113</f>
        <v>0</v>
      </c>
      <c r="C112" s="46">
        <f>'S2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Maquette'!B114</f>
        <v>0</v>
      </c>
      <c r="B113" s="47">
        <f>'S2 Maquette'!C114</f>
        <v>0</v>
      </c>
      <c r="C113" s="46">
        <f>'S2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Maquette'!B115</f>
        <v>0</v>
      </c>
      <c r="B114" s="47">
        <f>'S2 Maquette'!C115</f>
        <v>0</v>
      </c>
      <c r="C114" s="46">
        <f>'S2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Maquette'!B116</f>
        <v>0</v>
      </c>
      <c r="B115" s="47">
        <f>'S2 Maquette'!C116</f>
        <v>0</v>
      </c>
      <c r="C115" s="46">
        <f>'S2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Maquette'!B117</f>
        <v>0</v>
      </c>
      <c r="B116" s="47">
        <f>'S2 Maquette'!C117</f>
        <v>0</v>
      </c>
      <c r="C116" s="46">
        <f>'S2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Maquette'!B118</f>
        <v>0</v>
      </c>
      <c r="B117" s="47">
        <f>'S2 Maquette'!C118</f>
        <v>0</v>
      </c>
      <c r="C117" s="46">
        <f>'S2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Maquette'!B119</f>
        <v>0</v>
      </c>
      <c r="B118" s="47">
        <f>'S2 Maquette'!C119</f>
        <v>0</v>
      </c>
      <c r="C118" s="46">
        <f>'S2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Maquette'!B120</f>
        <v>0</v>
      </c>
      <c r="B119" s="47">
        <f>'S2 Maquette'!C120</f>
        <v>0</v>
      </c>
      <c r="C119" s="46">
        <f>'S2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Maquette'!B121</f>
        <v>0</v>
      </c>
      <c r="B120" s="47">
        <f>'S2 Maquette'!C121</f>
        <v>0</v>
      </c>
      <c r="C120" s="46">
        <f>'S2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Maquette'!B122</f>
        <v>0</v>
      </c>
      <c r="B121" s="47">
        <f>'S2 Maquette'!C122</f>
        <v>0</v>
      </c>
      <c r="C121" s="46">
        <f>'S2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Maquette'!B123</f>
        <v>0</v>
      </c>
      <c r="B122" s="47">
        <f>'S2 Maquette'!C123</f>
        <v>0</v>
      </c>
      <c r="C122" s="46">
        <f>'S2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Maquette'!B124</f>
        <v>0</v>
      </c>
      <c r="B123" s="47">
        <f>'S2 Maquette'!C124</f>
        <v>0</v>
      </c>
      <c r="C123" s="46">
        <f>'S2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Maquette'!B125</f>
        <v>0</v>
      </c>
      <c r="B124" s="47">
        <f>'S2 Maquette'!C125</f>
        <v>0</v>
      </c>
      <c r="C124" s="46">
        <f>'S2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Maquette'!B126</f>
        <v>0</v>
      </c>
      <c r="B125" s="47">
        <f>'S2 Maquette'!C126</f>
        <v>0</v>
      </c>
      <c r="C125" s="46">
        <f>'S2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Maquette'!B127</f>
        <v>0</v>
      </c>
      <c r="B126" s="47">
        <f>'S2 Maquette'!C127</f>
        <v>0</v>
      </c>
      <c r="C126" s="46">
        <f>'S2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Maquette'!B128</f>
        <v>0</v>
      </c>
      <c r="B127" s="47">
        <f>'S2 Maquette'!C128</f>
        <v>0</v>
      </c>
      <c r="C127" s="46">
        <f>'S2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Maquette'!B129</f>
        <v>0</v>
      </c>
      <c r="B128" s="47">
        <f>'S2 Maquette'!C129</f>
        <v>0</v>
      </c>
      <c r="C128" s="46">
        <f>'S2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Maquette'!B130</f>
        <v>0</v>
      </c>
      <c r="B129" s="47">
        <f>'S2 Maquette'!C130</f>
        <v>0</v>
      </c>
      <c r="C129" s="46">
        <f>'S2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Maquette'!B131</f>
        <v>0</v>
      </c>
      <c r="B130" s="47">
        <f>'S2 Maquette'!C131</f>
        <v>0</v>
      </c>
      <c r="C130" s="46">
        <f>'S2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Maquette'!B132</f>
        <v>0</v>
      </c>
      <c r="B131" s="47">
        <f>'S2 Maquette'!C132</f>
        <v>0</v>
      </c>
      <c r="C131" s="46">
        <f>'S2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Maquette'!B133</f>
        <v>0</v>
      </c>
      <c r="B132" s="47">
        <f>'S2 Maquette'!C133</f>
        <v>0</v>
      </c>
      <c r="C132" s="46">
        <f>'S2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Maquette'!B134</f>
        <v>0</v>
      </c>
      <c r="B133" s="47">
        <f>'S2 Maquette'!C134</f>
        <v>0</v>
      </c>
      <c r="C133" s="46">
        <f>'S2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Maquette'!B135</f>
        <v>0</v>
      </c>
      <c r="B134" s="47">
        <f>'S2 Maquette'!C135</f>
        <v>0</v>
      </c>
      <c r="C134" s="46">
        <f>'S2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Maquette'!B136</f>
        <v>0</v>
      </c>
      <c r="B135" s="47">
        <f>'S2 Maquette'!C136</f>
        <v>0</v>
      </c>
      <c r="C135" s="46">
        <f>'S2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Maquette'!B137</f>
        <v>0</v>
      </c>
      <c r="B136" s="47">
        <f>'S2 Maquette'!C137</f>
        <v>0</v>
      </c>
      <c r="C136" s="46">
        <f>'S2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Maquette'!B138</f>
        <v>0</v>
      </c>
      <c r="B137" s="47">
        <f>'S2 Maquette'!C138</f>
        <v>0</v>
      </c>
      <c r="C137" s="46">
        <f>'S2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Maquette'!B139</f>
        <v>0</v>
      </c>
      <c r="B138" s="47">
        <f>'S2 Maquette'!C139</f>
        <v>0</v>
      </c>
      <c r="C138" s="46">
        <f>'S2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Maquette'!B140</f>
        <v>0</v>
      </c>
      <c r="B139" s="47">
        <f>'S2 Maquette'!C140</f>
        <v>0</v>
      </c>
      <c r="C139" s="46">
        <f>'S2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Maquette'!B141</f>
        <v>0</v>
      </c>
      <c r="B140" s="47">
        <f>'S2 Maquette'!C141</f>
        <v>0</v>
      </c>
      <c r="C140" s="46">
        <f>'S2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Maquette'!B142</f>
        <v>0</v>
      </c>
      <c r="B141" s="47">
        <f>'S2 Maquette'!C142</f>
        <v>0</v>
      </c>
      <c r="C141" s="46">
        <f>'S2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Maquette'!B143</f>
        <v>0</v>
      </c>
      <c r="B142" s="47">
        <f>'S2 Maquette'!C143</f>
        <v>0</v>
      </c>
      <c r="C142" s="46">
        <f>'S2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Maquette'!B144</f>
        <v>0</v>
      </c>
      <c r="B143" s="47">
        <f>'S2 Maquette'!C144</f>
        <v>0</v>
      </c>
      <c r="C143" s="46">
        <f>'S2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Maquette'!B145</f>
        <v>0</v>
      </c>
      <c r="B144" s="47">
        <f>'S2 Maquette'!C145</f>
        <v>0</v>
      </c>
      <c r="C144" s="46">
        <f>'S2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Maquette'!B146</f>
        <v>0</v>
      </c>
      <c r="B145" s="47">
        <f>'S2 Maquette'!C146</f>
        <v>0</v>
      </c>
      <c r="C145" s="46">
        <f>'S2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Maquette'!B147</f>
        <v>0</v>
      </c>
      <c r="B146" s="47">
        <f>'S2 Maquette'!C147</f>
        <v>0</v>
      </c>
      <c r="C146" s="46">
        <f>'S2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Maquette'!B148</f>
        <v>0</v>
      </c>
      <c r="B147" s="47">
        <f>'S2 Maquette'!C148</f>
        <v>0</v>
      </c>
      <c r="C147" s="46">
        <f>'S2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Maquette'!B149</f>
        <v>0</v>
      </c>
      <c r="B148" s="47">
        <f>'S2 Maquette'!C149</f>
        <v>0</v>
      </c>
      <c r="C148" s="46">
        <f>'S2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Maquette'!B150</f>
        <v>0</v>
      </c>
      <c r="B149" s="47">
        <f>'S2 Maquette'!C150</f>
        <v>0</v>
      </c>
      <c r="C149" s="46">
        <f>'S2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Maquette'!B151</f>
        <v>0</v>
      </c>
      <c r="B150" s="47">
        <f>'S2 Maquette'!C151</f>
        <v>0</v>
      </c>
      <c r="C150" s="46">
        <f>'S2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Maquette'!B152</f>
        <v>0</v>
      </c>
      <c r="B151" s="47">
        <f>'S2 Maquette'!C152</f>
        <v>0</v>
      </c>
      <c r="C151" s="46">
        <f>'S2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Maquette'!B153</f>
        <v>0</v>
      </c>
      <c r="B152" s="47">
        <f>'S2 Maquette'!C153</f>
        <v>0</v>
      </c>
      <c r="C152" s="46">
        <f>'S2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Maquette'!B154</f>
        <v>0</v>
      </c>
      <c r="B153" s="47">
        <f>'S2 Maquette'!C154</f>
        <v>0</v>
      </c>
      <c r="C153" s="46">
        <f>'S2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Maquette'!B155</f>
        <v>0</v>
      </c>
      <c r="B154" s="47">
        <f>'S2 Maquette'!C155</f>
        <v>0</v>
      </c>
      <c r="C154" s="46">
        <f>'S2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Maquette'!B156</f>
        <v>0</v>
      </c>
      <c r="B155" s="47">
        <f>'S2 Maquette'!C156</f>
        <v>0</v>
      </c>
      <c r="C155" s="46">
        <f>'S2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Maquette'!B157</f>
        <v>0</v>
      </c>
      <c r="B156" s="47">
        <f>'S2 Maquette'!C157</f>
        <v>0</v>
      </c>
      <c r="C156" s="46">
        <f>'S2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Maquette'!B158</f>
        <v>0</v>
      </c>
      <c r="B157" s="47">
        <f>'S2 Maquette'!C158</f>
        <v>0</v>
      </c>
      <c r="C157" s="46">
        <f>'S2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Maquette'!B159</f>
        <v>0</v>
      </c>
      <c r="B158" s="47">
        <f>'S2 Maquette'!C159</f>
        <v>0</v>
      </c>
      <c r="C158" s="46">
        <f>'S2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Maquette'!B160</f>
        <v>0</v>
      </c>
      <c r="B159" s="47">
        <f>'S2 Maquette'!C160</f>
        <v>0</v>
      </c>
      <c r="C159" s="46">
        <f>'S2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Maquette'!B161</f>
        <v>0</v>
      </c>
      <c r="B160" s="47">
        <f>'S2 Maquette'!C161</f>
        <v>0</v>
      </c>
      <c r="C160" s="46">
        <f>'S2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Maquette'!B162</f>
        <v>0</v>
      </c>
      <c r="B161" s="47">
        <f>'S2 Maquette'!C162</f>
        <v>0</v>
      </c>
      <c r="C161" s="46">
        <f>'S2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Maquette'!B163</f>
        <v>0</v>
      </c>
      <c r="B162" s="47">
        <f>'S2 Maquette'!C163</f>
        <v>0</v>
      </c>
      <c r="C162" s="46">
        <f>'S2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Maquette'!B164</f>
        <v>0</v>
      </c>
      <c r="B163" s="47">
        <f>'S2 Maquette'!C164</f>
        <v>0</v>
      </c>
      <c r="C163" s="46">
        <f>'S2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Maquette'!B165</f>
        <v>0</v>
      </c>
      <c r="B164" s="47">
        <f>'S2 Maquette'!C165</f>
        <v>0</v>
      </c>
      <c r="C164" s="46">
        <f>'S2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Maquette'!B166</f>
        <v>0</v>
      </c>
      <c r="B165" s="47">
        <f>'S2 Maquette'!C166</f>
        <v>0</v>
      </c>
      <c r="C165" s="46">
        <f>'S2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Maquette'!B167</f>
        <v>0</v>
      </c>
      <c r="B166" s="47">
        <f>'S2 Maquette'!C167</f>
        <v>0</v>
      </c>
      <c r="C166" s="46">
        <f>'S2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Maquette'!B168</f>
        <v>0</v>
      </c>
      <c r="B167" s="47">
        <f>'S2 Maquette'!C168</f>
        <v>0</v>
      </c>
      <c r="C167" s="46">
        <f>'S2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Maquette'!B169</f>
        <v>0</v>
      </c>
      <c r="B168" s="47">
        <f>'S2 Maquette'!C169</f>
        <v>0</v>
      </c>
      <c r="C168" s="46">
        <f>'S2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Maquette'!B170</f>
        <v>0</v>
      </c>
      <c r="B169" s="47">
        <f>'S2 Maquette'!C170</f>
        <v>0</v>
      </c>
      <c r="C169" s="46">
        <f>'S2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Maquette'!B171</f>
        <v>0</v>
      </c>
      <c r="B170" s="47">
        <f>'S2 Maquette'!C171</f>
        <v>0</v>
      </c>
      <c r="C170" s="46">
        <f>'S2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Maquette'!B172</f>
        <v>0</v>
      </c>
      <c r="B171" s="47">
        <f>'S2 Maquette'!C172</f>
        <v>0</v>
      </c>
      <c r="C171" s="46">
        <f>'S2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Maquette'!B173</f>
        <v>0</v>
      </c>
      <c r="B172" s="47">
        <f>'S2 Maquette'!C173</f>
        <v>0</v>
      </c>
      <c r="C172" s="46">
        <f>'S2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Maquette'!B174</f>
        <v>0</v>
      </c>
      <c r="B173" s="47">
        <f>'S2 Maquette'!C174</f>
        <v>0</v>
      </c>
      <c r="C173" s="46">
        <f>'S2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Maquette'!B175</f>
        <v>0</v>
      </c>
      <c r="B174" s="47">
        <f>'S2 Maquette'!C175</f>
        <v>0</v>
      </c>
      <c r="C174" s="46">
        <f>'S2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Maquette'!B176</f>
        <v>0</v>
      </c>
      <c r="B175" s="47">
        <f>'S2 Maquette'!C176</f>
        <v>0</v>
      </c>
      <c r="C175" s="46">
        <f>'S2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Maquette'!B177</f>
        <v>0</v>
      </c>
      <c r="B176" s="47">
        <f>'S2 Maquette'!C177</f>
        <v>0</v>
      </c>
      <c r="C176" s="46">
        <f>'S2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Maquette'!B178</f>
        <v>0</v>
      </c>
      <c r="B177" s="47">
        <f>'S2 Maquette'!C178</f>
        <v>0</v>
      </c>
      <c r="C177" s="46">
        <f>'S2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Maquette'!B179</f>
        <v>0</v>
      </c>
      <c r="B178" s="47">
        <f>'S2 Maquette'!C179</f>
        <v>0</v>
      </c>
      <c r="C178" s="46">
        <f>'S2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Maquette'!B180</f>
        <v>0</v>
      </c>
      <c r="B179" s="47">
        <f>'S2 Maquette'!C180</f>
        <v>0</v>
      </c>
      <c r="C179" s="46">
        <f>'S2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Maquette'!B181</f>
        <v>0</v>
      </c>
      <c r="B180" s="47">
        <f>'S2 Maquette'!C181</f>
        <v>0</v>
      </c>
      <c r="C180" s="46">
        <f>'S2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Maquette'!B182</f>
        <v>0</v>
      </c>
      <c r="B181" s="47">
        <f>'S2 Maquette'!C182</f>
        <v>0</v>
      </c>
      <c r="C181" s="46">
        <f>'S2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Maquette'!B183</f>
        <v>0</v>
      </c>
      <c r="B182" s="47">
        <f>'S2 Maquette'!C183</f>
        <v>0</v>
      </c>
      <c r="C182" s="46">
        <f>'S2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Maquette'!B184</f>
        <v>0</v>
      </c>
      <c r="B183" s="47">
        <f>'S2 Maquette'!C184</f>
        <v>0</v>
      </c>
      <c r="C183" s="46">
        <f>'S2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Maquette'!B185</f>
        <v>0</v>
      </c>
      <c r="B184" s="47">
        <f>'S2 Maquette'!C185</f>
        <v>0</v>
      </c>
      <c r="C184" s="46">
        <f>'S2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Maquette'!B186</f>
        <v>0</v>
      </c>
      <c r="B185" s="47">
        <f>'S2 Maquette'!C186</f>
        <v>0</v>
      </c>
      <c r="C185" s="46">
        <f>'S2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Maquette'!B187</f>
        <v>0</v>
      </c>
      <c r="B186" s="47">
        <f>'S2 Maquette'!C187</f>
        <v>0</v>
      </c>
      <c r="C186" s="46">
        <f>'S2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Maquette'!B188</f>
        <v>0</v>
      </c>
      <c r="B187" s="47">
        <f>'S2 Maquette'!C188</f>
        <v>0</v>
      </c>
      <c r="C187" s="46">
        <f>'S2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Maquette'!B189</f>
        <v>0</v>
      </c>
      <c r="B188" s="47">
        <f>'S2 Maquette'!C189</f>
        <v>0</v>
      </c>
      <c r="C188" s="46">
        <f>'S2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Maquette'!B190</f>
        <v>0</v>
      </c>
      <c r="B189" s="47">
        <f>'S2 Maquette'!C190</f>
        <v>0</v>
      </c>
      <c r="C189" s="46">
        <f>'S2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Maquette'!B191</f>
        <v>0</v>
      </c>
      <c r="B190" s="47">
        <f>'S2 Maquette'!C191</f>
        <v>0</v>
      </c>
      <c r="C190" s="46">
        <f>'S2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Maquette'!B192</f>
        <v>0</v>
      </c>
      <c r="B191" s="47">
        <f>'S2 Maquette'!C192</f>
        <v>0</v>
      </c>
      <c r="C191" s="46">
        <f>'S2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Maquette'!B193</f>
        <v>0</v>
      </c>
      <c r="B192" s="47">
        <f>'S2 Maquette'!C193</f>
        <v>0</v>
      </c>
      <c r="C192" s="46">
        <f>'S2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Maquette'!B194</f>
        <v>0</v>
      </c>
      <c r="B193" s="47">
        <f>'S2 Maquette'!C194</f>
        <v>0</v>
      </c>
      <c r="C193" s="46">
        <f>'S2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Maquette'!B195</f>
        <v>0</v>
      </c>
      <c r="B194" s="47">
        <f>'S2 Maquette'!C195</f>
        <v>0</v>
      </c>
      <c r="C194" s="46">
        <f>'S2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Maquette'!B196</f>
        <v>0</v>
      </c>
      <c r="B195" s="47">
        <f>'S2 Maquette'!C196</f>
        <v>0</v>
      </c>
      <c r="C195" s="46">
        <f>'S2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Maquette'!B197</f>
        <v>0</v>
      </c>
      <c r="B196" s="47">
        <f>'S2 Maquette'!C197</f>
        <v>0</v>
      </c>
      <c r="C196" s="46">
        <f>'S2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Maquette'!B198</f>
        <v>0</v>
      </c>
      <c r="B197" s="47">
        <f>'S2 Maquette'!C198</f>
        <v>0</v>
      </c>
      <c r="C197" s="46">
        <f>'S2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Maquette'!B199</f>
        <v>0</v>
      </c>
      <c r="B198" s="47">
        <f>'S2 Maquette'!C199</f>
        <v>0</v>
      </c>
      <c r="C198" s="46">
        <f>'S2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Maquette'!B200</f>
        <v>0</v>
      </c>
      <c r="B199" s="47">
        <f>'S2 Maquette'!C200</f>
        <v>0</v>
      </c>
      <c r="C199" s="46">
        <f>'S2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Maquette'!B201</f>
        <v>0</v>
      </c>
      <c r="B200" s="47">
        <f>'S2 Maquette'!C201</f>
        <v>0</v>
      </c>
      <c r="C200" s="46">
        <f>'S2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Maquette'!B202</f>
        <v>0</v>
      </c>
      <c r="B201" s="47">
        <f>'S2 Maquette'!C202</f>
        <v>0</v>
      </c>
      <c r="C201" s="46">
        <f>'S2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Maquette'!B203</f>
        <v>0</v>
      </c>
      <c r="B202" s="47">
        <f>'S2 Maquette'!C203</f>
        <v>0</v>
      </c>
      <c r="C202" s="46">
        <f>'S2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Maquette'!B204</f>
        <v>0</v>
      </c>
      <c r="B203" s="47">
        <f>'S2 Maquette'!C204</f>
        <v>0</v>
      </c>
      <c r="C203" s="46">
        <f>'S2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Maquette'!B205</f>
        <v>0</v>
      </c>
      <c r="B204" s="47">
        <f>'S2 Maquette'!C205</f>
        <v>0</v>
      </c>
      <c r="C204" s="46">
        <f>'S2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Maquette'!B206</f>
        <v>0</v>
      </c>
      <c r="B205" s="47">
        <f>'S2 Maquette'!C206</f>
        <v>0</v>
      </c>
      <c r="C205" s="46">
        <f>'S2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Maquette'!B207</f>
        <v>0</v>
      </c>
      <c r="B206" s="47">
        <f>'S2 Maquette'!C207</f>
        <v>0</v>
      </c>
      <c r="C206" s="46">
        <f>'S2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Maquette'!B208</f>
        <v>0</v>
      </c>
      <c r="B207" s="47">
        <f>'S2 Maquette'!C208</f>
        <v>0</v>
      </c>
      <c r="C207" s="46">
        <f>'S2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Maquette'!B209</f>
        <v>0</v>
      </c>
      <c r="B208" s="47">
        <f>'S2 Maquette'!C209</f>
        <v>0</v>
      </c>
      <c r="C208" s="46">
        <f>'S2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Maquette'!B210</f>
        <v>0</v>
      </c>
      <c r="B209" s="47">
        <f>'S2 Maquette'!C210</f>
        <v>0</v>
      </c>
      <c r="C209" s="46">
        <f>'S2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Maquette'!B211</f>
        <v>0</v>
      </c>
      <c r="B210" s="47">
        <f>'S2 Maquette'!C211</f>
        <v>0</v>
      </c>
      <c r="C210" s="46">
        <f>'S2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Maquette'!B212</f>
        <v>0</v>
      </c>
      <c r="B211" s="47">
        <f>'S2 Maquette'!C212</f>
        <v>0</v>
      </c>
      <c r="C211" s="46">
        <f>'S2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Maquette'!B213</f>
        <v>0</v>
      </c>
      <c r="B212" s="47">
        <f>'S2 Maquette'!C213</f>
        <v>0</v>
      </c>
      <c r="C212" s="46">
        <f>'S2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Maquette'!B214</f>
        <v>0</v>
      </c>
      <c r="B213" s="47">
        <f>'S2 Maquette'!C214</f>
        <v>0</v>
      </c>
      <c r="C213" s="46">
        <f>'S2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Maquette'!B215</f>
        <v>0</v>
      </c>
      <c r="B214" s="47">
        <f>'S2 Maquette'!C215</f>
        <v>0</v>
      </c>
      <c r="C214" s="46">
        <f>'S2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Maquette'!B216</f>
        <v>0</v>
      </c>
      <c r="B215" s="47">
        <f>'S2 Maquette'!C216</f>
        <v>0</v>
      </c>
      <c r="C215" s="46">
        <f>'S2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Maquette'!B217</f>
        <v>0</v>
      </c>
      <c r="B216" s="47">
        <f>'S2 Maquette'!C217</f>
        <v>0</v>
      </c>
      <c r="C216" s="46">
        <f>'S2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Maquette'!B218</f>
        <v>0</v>
      </c>
      <c r="B217" s="47">
        <f>'S2 Maquette'!C218</f>
        <v>0</v>
      </c>
      <c r="C217" s="46">
        <f>'S2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Maquette'!B219</f>
        <v>0</v>
      </c>
      <c r="B218" s="47">
        <f>'S2 Maquette'!C219</f>
        <v>0</v>
      </c>
      <c r="C218" s="46">
        <f>'S2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Maquette'!B220</f>
        <v>0</v>
      </c>
      <c r="B219" s="47">
        <f>'S2 Maquette'!C220</f>
        <v>0</v>
      </c>
      <c r="C219" s="46">
        <f>'S2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Maquette'!B221</f>
        <v>0</v>
      </c>
      <c r="B220" s="47">
        <f>'S2 Maquette'!C221</f>
        <v>0</v>
      </c>
      <c r="C220" s="46">
        <f>'S2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Maquette'!B222</f>
        <v>0</v>
      </c>
      <c r="B221" s="47">
        <f>'S2 Maquette'!C222</f>
        <v>0</v>
      </c>
      <c r="C221" s="46">
        <f>'S2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Maquette'!B223</f>
        <v>0</v>
      </c>
      <c r="B222" s="47">
        <f>'S2 Maquette'!C223</f>
        <v>0</v>
      </c>
      <c r="C222" s="46">
        <f>'S2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Maquette'!B224</f>
        <v>0</v>
      </c>
      <c r="B223" s="47">
        <f>'S2 Maquette'!C224</f>
        <v>0</v>
      </c>
      <c r="C223" s="46">
        <f>'S2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Maquette'!B225</f>
        <v>0</v>
      </c>
      <c r="B224" s="47">
        <f>'S2 Maquette'!C225</f>
        <v>0</v>
      </c>
      <c r="C224" s="46">
        <f>'S2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Maquette'!B226</f>
        <v>0</v>
      </c>
      <c r="B225" s="47">
        <f>'S2 Maquette'!C226</f>
        <v>0</v>
      </c>
      <c r="C225" s="46">
        <f>'S2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Maquette'!B227</f>
        <v>0</v>
      </c>
      <c r="B226" s="47">
        <f>'S2 Maquette'!C227</f>
        <v>0</v>
      </c>
      <c r="C226" s="46">
        <f>'S2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Maquette'!B228</f>
        <v>0</v>
      </c>
      <c r="B227" s="47">
        <f>'S2 Maquette'!C228</f>
        <v>0</v>
      </c>
      <c r="C227" s="46">
        <f>'S2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Maquette'!B229</f>
        <v>0</v>
      </c>
      <c r="B228" s="47">
        <f>'S2 Maquette'!C229</f>
        <v>0</v>
      </c>
      <c r="C228" s="46">
        <f>'S2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Maquette'!B230</f>
        <v>0</v>
      </c>
      <c r="B229" s="47">
        <f>'S2 Maquette'!C230</f>
        <v>0</v>
      </c>
      <c r="C229" s="46">
        <f>'S2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Maquette'!B231</f>
        <v>0</v>
      </c>
      <c r="B230" s="47">
        <f>'S2 Maquette'!C231</f>
        <v>0</v>
      </c>
      <c r="C230" s="46">
        <f>'S2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Maquette'!B232</f>
        <v>0</v>
      </c>
      <c r="B231" s="47">
        <f>'S2 Maquette'!C232</f>
        <v>0</v>
      </c>
      <c r="C231" s="46">
        <f>'S2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Maquette'!B233</f>
        <v>0</v>
      </c>
      <c r="B232" s="47">
        <f>'S2 Maquette'!C233</f>
        <v>0</v>
      </c>
      <c r="C232" s="46">
        <f>'S2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Maquette'!B234</f>
        <v>0</v>
      </c>
      <c r="B233" s="47">
        <f>'S2 Maquette'!C234</f>
        <v>0</v>
      </c>
      <c r="C233" s="46">
        <f>'S2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Maquette'!B235</f>
        <v>0</v>
      </c>
      <c r="B234" s="47">
        <f>'S2 Maquette'!C235</f>
        <v>0</v>
      </c>
      <c r="C234" s="46">
        <f>'S2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Maquette'!B236</f>
        <v>0</v>
      </c>
      <c r="B235" s="47">
        <f>'S2 Maquette'!C236</f>
        <v>0</v>
      </c>
      <c r="C235" s="46">
        <f>'S2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Maquette'!B237</f>
        <v>0</v>
      </c>
      <c r="B236" s="47">
        <f>'S2 Maquette'!C237</f>
        <v>0</v>
      </c>
      <c r="C236" s="46">
        <f>'S2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Maquette'!B238</f>
        <v>0</v>
      </c>
      <c r="B237" s="47">
        <f>'S2 Maquette'!C238</f>
        <v>0</v>
      </c>
      <c r="C237" s="46">
        <f>'S2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Maquette'!B239</f>
        <v>0</v>
      </c>
      <c r="B238" s="47">
        <f>'S2 Maquette'!C239</f>
        <v>0</v>
      </c>
      <c r="C238" s="46">
        <f>'S2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Maquette'!B240</f>
        <v>0</v>
      </c>
      <c r="B239" s="47">
        <f>'S2 Maquette'!C240</f>
        <v>0</v>
      </c>
      <c r="C239" s="46">
        <f>'S2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Maquette'!B241</f>
        <v>0</v>
      </c>
      <c r="B240" s="47">
        <f>'S2 Maquette'!C241</f>
        <v>0</v>
      </c>
      <c r="C240" s="46">
        <f>'S2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Maquette'!B242</f>
        <v>0</v>
      </c>
      <c r="B241" s="47">
        <f>'S2 Maquette'!C242</f>
        <v>0</v>
      </c>
      <c r="C241" s="46">
        <f>'S2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Maquette'!B243</f>
        <v>0</v>
      </c>
      <c r="B242" s="47">
        <f>'S2 Maquette'!C243</f>
        <v>0</v>
      </c>
      <c r="C242" s="46">
        <f>'S2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Maquette'!B244</f>
        <v>0</v>
      </c>
      <c r="B243" s="47">
        <f>'S2 Maquette'!C244</f>
        <v>0</v>
      </c>
      <c r="C243" s="46">
        <f>'S2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Maquette'!B245</f>
        <v>0</v>
      </c>
      <c r="B244" s="47">
        <f>'S2 Maquette'!C245</f>
        <v>0</v>
      </c>
      <c r="C244" s="46">
        <f>'S2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Maquette'!B246</f>
        <v>0</v>
      </c>
      <c r="B245" s="47">
        <f>'S2 Maquette'!C246</f>
        <v>0</v>
      </c>
      <c r="C245" s="46">
        <f>'S2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Maquette'!B247</f>
        <v>0</v>
      </c>
      <c r="B246" s="47">
        <f>'S2 Maquette'!C247</f>
        <v>0</v>
      </c>
      <c r="C246" s="46">
        <f>'S2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Maquette'!B248</f>
        <v>0</v>
      </c>
      <c r="B247" s="47">
        <f>'S2 Maquette'!C248</f>
        <v>0</v>
      </c>
      <c r="C247" s="46">
        <f>'S2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Maquette'!B249</f>
        <v>0</v>
      </c>
      <c r="B248" s="47">
        <f>'S2 Maquette'!C249</f>
        <v>0</v>
      </c>
      <c r="C248" s="46">
        <f>'S2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Maquette'!B250</f>
        <v>0</v>
      </c>
      <c r="B249" s="47">
        <f>'S2 Maquette'!C250</f>
        <v>0</v>
      </c>
      <c r="C249" s="46">
        <f>'S2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Maquette'!B251</f>
        <v>0</v>
      </c>
      <c r="B250" s="47">
        <f>'S2 Maquette'!C251</f>
        <v>0</v>
      </c>
      <c r="C250" s="46">
        <f>'S2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Maquette'!B252</f>
        <v>0</v>
      </c>
      <c r="B251" s="47">
        <f>'S2 Maquette'!C252</f>
        <v>0</v>
      </c>
      <c r="C251" s="46">
        <f>'S2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Maquette'!B253</f>
        <v>0</v>
      </c>
      <c r="B252" s="47">
        <f>'S2 Maquette'!C253</f>
        <v>0</v>
      </c>
      <c r="C252" s="46">
        <f>'S2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Maquette'!B254</f>
        <v>0</v>
      </c>
      <c r="B253" s="47">
        <f>'S2 Maquette'!C254</f>
        <v>0</v>
      </c>
      <c r="C253" s="46">
        <f>'S2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Maquette'!B255</f>
        <v>0</v>
      </c>
      <c r="B254" s="47">
        <f>'S2 Maquette'!C255</f>
        <v>0</v>
      </c>
      <c r="C254" s="46">
        <f>'S2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Maquette'!B256</f>
        <v>0</v>
      </c>
      <c r="B255" s="47">
        <f>'S2 Maquette'!C256</f>
        <v>0</v>
      </c>
      <c r="C255" s="46">
        <f>'S2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Maquette'!B257</f>
        <v>0</v>
      </c>
      <c r="B256" s="47">
        <f>'S2 Maquette'!C257</f>
        <v>0</v>
      </c>
      <c r="C256" s="46">
        <f>'S2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Maquette'!B258</f>
        <v>0</v>
      </c>
      <c r="B257" s="47">
        <f>'S2 Maquette'!C258</f>
        <v>0</v>
      </c>
      <c r="C257" s="46">
        <f>'S2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Maquette'!B259</f>
        <v>0</v>
      </c>
      <c r="B258" s="47">
        <f>'S2 Maquette'!C259</f>
        <v>0</v>
      </c>
      <c r="C258" s="46">
        <f>'S2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Maquette'!B260</f>
        <v>0</v>
      </c>
      <c r="B259" s="47">
        <f>'S2 Maquette'!C260</f>
        <v>0</v>
      </c>
      <c r="C259" s="46">
        <f>'S2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Maquette'!B261</f>
        <v>0</v>
      </c>
      <c r="B260" s="47">
        <f>'S2 Maquette'!C261</f>
        <v>0</v>
      </c>
      <c r="C260" s="46">
        <f>'S2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Maquette'!B262</f>
        <v>0</v>
      </c>
      <c r="B261" s="47">
        <f>'S2 Maquette'!C262</f>
        <v>0</v>
      </c>
      <c r="C261" s="46">
        <f>'S2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Maquette'!B263</f>
        <v>0</v>
      </c>
      <c r="B262" s="47">
        <f>'S2 Maquette'!C263</f>
        <v>0</v>
      </c>
      <c r="C262" s="46">
        <f>'S2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Maquette'!B264</f>
        <v>0</v>
      </c>
      <c r="B263" s="47">
        <f>'S2 Maquette'!C264</f>
        <v>0</v>
      </c>
      <c r="C263" s="46">
        <f>'S2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Maquette'!B265</f>
        <v>0</v>
      </c>
      <c r="B264" s="47">
        <f>'S2 Maquette'!C265</f>
        <v>0</v>
      </c>
      <c r="C264" s="46">
        <f>'S2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Maquette'!B266</f>
        <v>0</v>
      </c>
      <c r="B265" s="47">
        <f>'S2 Maquette'!C266</f>
        <v>0</v>
      </c>
      <c r="C265" s="46">
        <f>'S2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Maquette'!B267</f>
        <v>0</v>
      </c>
      <c r="B266" s="47">
        <f>'S2 Maquette'!C267</f>
        <v>0</v>
      </c>
      <c r="C266" s="46">
        <f>'S2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Maquette'!B268</f>
        <v>0</v>
      </c>
      <c r="B267" s="47">
        <f>'S2 Maquette'!C268</f>
        <v>0</v>
      </c>
      <c r="C267" s="46">
        <f>'S2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Maquette'!B269</f>
        <v>0</v>
      </c>
      <c r="B268" s="47">
        <f>'S2 Maquette'!C269</f>
        <v>0</v>
      </c>
      <c r="C268" s="46">
        <f>'S2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Maquette'!B270</f>
        <v>0</v>
      </c>
      <c r="B269" s="47">
        <f>'S2 Maquette'!C270</f>
        <v>0</v>
      </c>
      <c r="C269" s="46">
        <f>'S2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Maquette'!B271</f>
        <v>0</v>
      </c>
      <c r="B270" s="47">
        <f>'S2 Maquette'!C271</f>
        <v>0</v>
      </c>
      <c r="C270" s="46">
        <f>'S2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Maquette'!B272</f>
        <v>0</v>
      </c>
      <c r="B271" s="47">
        <f>'S2 Maquette'!C272</f>
        <v>0</v>
      </c>
      <c r="C271" s="46">
        <f>'S2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Maquette'!B273</f>
        <v>0</v>
      </c>
      <c r="B272" s="47">
        <f>'S2 Maquette'!C273</f>
        <v>0</v>
      </c>
      <c r="C272" s="46">
        <f>'S2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Maquette'!B274</f>
        <v>0</v>
      </c>
      <c r="B273" s="47">
        <f>'S2 Maquette'!C274</f>
        <v>0</v>
      </c>
      <c r="C273" s="46">
        <f>'S2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Maquette'!B275</f>
        <v>0</v>
      </c>
      <c r="B274" s="47">
        <f>'S2 Maquette'!C275</f>
        <v>0</v>
      </c>
      <c r="C274" s="46">
        <f>'S2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Maquette'!B276</f>
        <v>0</v>
      </c>
      <c r="B275" s="47">
        <f>'S2 Maquette'!C276</f>
        <v>0</v>
      </c>
      <c r="C275" s="46">
        <f>'S2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Maquette'!B277</f>
        <v>0</v>
      </c>
      <c r="B276" s="47">
        <f>'S2 Maquette'!C277</f>
        <v>0</v>
      </c>
      <c r="C276" s="46">
        <f>'S2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Maquette'!B278</f>
        <v>0</v>
      </c>
      <c r="B277" s="47">
        <f>'S2 Maquette'!C278</f>
        <v>0</v>
      </c>
      <c r="C277" s="46">
        <f>'S2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Maquette'!B279</f>
        <v>0</v>
      </c>
      <c r="B278" s="47">
        <f>'S2 Maquette'!C279</f>
        <v>0</v>
      </c>
      <c r="C278" s="46">
        <f>'S2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Maquette'!B280</f>
        <v>0</v>
      </c>
      <c r="B279" s="47">
        <f>'S2 Maquette'!C280</f>
        <v>0</v>
      </c>
      <c r="C279" s="46">
        <f>'S2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Maquette'!B281</f>
        <v>0</v>
      </c>
      <c r="B280" s="47">
        <f>'S2 Maquette'!C281</f>
        <v>0</v>
      </c>
      <c r="C280" s="46">
        <f>'S2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Maquette'!B282</f>
        <v>0</v>
      </c>
      <c r="B281" s="47">
        <f>'S2 Maquette'!C282</f>
        <v>0</v>
      </c>
      <c r="C281" s="46">
        <f>'S2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Maquette'!B283</f>
        <v>0</v>
      </c>
      <c r="B282" s="47">
        <f>'S2 Maquette'!C283</f>
        <v>0</v>
      </c>
      <c r="C282" s="46">
        <f>'S2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Maquette'!B284</f>
        <v>0</v>
      </c>
      <c r="B283" s="47">
        <f>'S2 Maquette'!C284</f>
        <v>0</v>
      </c>
      <c r="C283" s="46">
        <f>'S2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Maquette'!B285</f>
        <v>0</v>
      </c>
      <c r="B284" s="47">
        <f>'S2 Maquette'!C285</f>
        <v>0</v>
      </c>
      <c r="C284" s="46">
        <f>'S2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Maquette'!B286</f>
        <v>0</v>
      </c>
      <c r="B285" s="47">
        <f>'S2 Maquette'!C286</f>
        <v>0</v>
      </c>
      <c r="C285" s="46">
        <f>'S2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Maquette'!B287</f>
        <v>0</v>
      </c>
      <c r="B286" s="47">
        <f>'S2 Maquette'!C287</f>
        <v>0</v>
      </c>
      <c r="C286" s="46">
        <f>'S2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Maquette'!B288</f>
        <v>0</v>
      </c>
      <c r="B287" s="47">
        <f>'S2 Maquette'!C288</f>
        <v>0</v>
      </c>
      <c r="C287" s="46">
        <f>'S2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Maquette'!B289</f>
        <v>0</v>
      </c>
      <c r="B288" s="47">
        <f>'S2 Maquette'!C289</f>
        <v>0</v>
      </c>
      <c r="C288" s="46">
        <f>'S2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Maquette'!B290</f>
        <v>0</v>
      </c>
      <c r="B289" s="47">
        <f>'S2 Maquette'!C290</f>
        <v>0</v>
      </c>
      <c r="C289" s="46">
        <f>'S2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Maquette'!B291</f>
        <v>0</v>
      </c>
      <c r="B290" s="47">
        <f>'S2 Maquette'!C291</f>
        <v>0</v>
      </c>
      <c r="C290" s="46">
        <f>'S2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Maquette'!B292</f>
        <v>0</v>
      </c>
      <c r="B291" s="47">
        <f>'S2 Maquette'!C292</f>
        <v>0</v>
      </c>
      <c r="C291" s="46">
        <f>'S2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Maquette'!B293</f>
        <v>0</v>
      </c>
      <c r="B292" s="47">
        <f>'S2 Maquette'!C293</f>
        <v>0</v>
      </c>
      <c r="C292" s="46">
        <f>'S2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Maquette'!B294</f>
        <v>0</v>
      </c>
      <c r="B293" s="47">
        <f>'S2 Maquette'!C294</f>
        <v>0</v>
      </c>
      <c r="C293" s="46">
        <f>'S2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Maquette'!B295</f>
        <v>0</v>
      </c>
      <c r="B294" s="47">
        <f>'S2 Maquette'!C295</f>
        <v>0</v>
      </c>
      <c r="C294" s="46">
        <f>'S2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Maquette'!B296</f>
        <v>0</v>
      </c>
      <c r="B295" s="47">
        <f>'S2 Maquette'!C296</f>
        <v>0</v>
      </c>
      <c r="C295" s="46">
        <f>'S2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Maquette'!B297</f>
        <v>0</v>
      </c>
      <c r="B296" s="47">
        <f>'S2 Maquette'!C297</f>
        <v>0</v>
      </c>
      <c r="C296" s="46">
        <f>'S2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Maquette'!B298</f>
        <v>0</v>
      </c>
      <c r="B297" s="47">
        <f>'S2 Maquette'!C298</f>
        <v>0</v>
      </c>
      <c r="C297" s="46">
        <f>'S2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Maquette'!B299</f>
        <v>0</v>
      </c>
      <c r="B298" s="47">
        <f>'S2 Maquette'!C299</f>
        <v>0</v>
      </c>
      <c r="C298" s="46">
        <f>'S2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Maquette'!B300</f>
        <v>0</v>
      </c>
      <c r="B299" s="47">
        <f>'S2 Maquette'!C300</f>
        <v>0</v>
      </c>
      <c r="C299" s="46">
        <f>'S2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Maquette'!B301</f>
        <v>0</v>
      </c>
      <c r="B300" s="47">
        <f>'S2 Maquette'!C301</f>
        <v>0</v>
      </c>
      <c r="C300" s="46">
        <f>'S2 Maquette'!F301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38" priority="62">
      <formula>$C1="BLOC"</formula>
    </cfRule>
    <cfRule type="expression" dxfId="137" priority="63">
      <formula>$C1="OPTION"</formula>
    </cfRule>
    <cfRule type="expression" dxfId="136" priority="61">
      <formula>$C1="Parcours Pédagogique"</formula>
    </cfRule>
  </conditionalFormatting>
  <conditionalFormatting sqref="A26:I27">
    <cfRule type="expression" dxfId="135" priority="24">
      <formula>$C26="Modification"</formula>
    </cfRule>
    <cfRule type="expression" dxfId="134" priority="23">
      <formula>$C26="Modification MCC"</formula>
    </cfRule>
    <cfRule type="expression" dxfId="133" priority="26">
      <formula>$C26="Fermeture"</formula>
    </cfRule>
    <cfRule type="expression" dxfId="132" priority="25">
      <formula>$C26="Création"</formula>
    </cfRule>
  </conditionalFormatting>
  <conditionalFormatting sqref="A29:I30">
    <cfRule type="expression" dxfId="131" priority="20">
      <formula>$C29="Modification"</formula>
    </cfRule>
    <cfRule type="expression" dxfId="130" priority="19">
      <formula>$C29="Modification MCC"</formula>
    </cfRule>
    <cfRule type="expression" dxfId="129" priority="21">
      <formula>$C29="Création"</formula>
    </cfRule>
    <cfRule type="expression" dxfId="128" priority="22">
      <formula>$C29="Fermeture"</formula>
    </cfRule>
  </conditionalFormatting>
  <conditionalFormatting sqref="A18:S24">
    <cfRule type="expression" dxfId="127" priority="52">
      <formula>$C18="Modification"</formula>
    </cfRule>
    <cfRule type="expression" dxfId="126" priority="51">
      <formula>$C18="Modification MCC"</formula>
    </cfRule>
    <cfRule type="expression" dxfId="125" priority="53">
      <formula>$C18="Création"</formula>
    </cfRule>
    <cfRule type="expression" dxfId="124" priority="54">
      <formula>$C18="Fermeture"</formula>
    </cfRule>
  </conditionalFormatting>
  <conditionalFormatting sqref="A25:S25 J26:J27 O26:R27 A28:J28 O28:S28 J29:J30 O29:R30 A31:S300">
    <cfRule type="expression" dxfId="123" priority="73">
      <formula>$C25="Fermeture"</formula>
    </cfRule>
    <cfRule type="expression" dxfId="122" priority="72">
      <formula>$C25="Création"</formula>
    </cfRule>
    <cfRule type="expression" dxfId="121" priority="71">
      <formula>$C25="Modification"</formula>
    </cfRule>
  </conditionalFormatting>
  <conditionalFormatting sqref="A25:S25 O26:R27 O28:S28 O29:R30 A31:S300 J26:J27 A28:J28 J29:J30">
    <cfRule type="expression" dxfId="120" priority="70">
      <formula>$C25="Modification MCC"</formula>
    </cfRule>
  </conditionalFormatting>
  <conditionalFormatting sqref="B1:S9 B10:E10 J10:S11 B11:D11 B12:M12 P12 B13:H13 K13:L13 B14:G14 K14:N14 P14:S17 B15:H15 K15:M16 B16:G16 B17:M17 B301:S999">
    <cfRule type="expression" dxfId="119" priority="67">
      <formula>$D1="Modification"</formula>
    </cfRule>
    <cfRule type="expression" dxfId="118" priority="68">
      <formula>$D1="Création"</formula>
    </cfRule>
    <cfRule type="expression" dxfId="117" priority="6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6" priority="66">
      <formula>$D1="Modification MCC"</formula>
    </cfRule>
  </conditionalFormatting>
  <conditionalFormatting sqref="J1:J999">
    <cfRule type="expression" dxfId="115" priority="46">
      <formula>$I1="NON"</formula>
    </cfRule>
  </conditionalFormatting>
  <conditionalFormatting sqref="K26:N30">
    <cfRule type="expression" dxfId="114" priority="32">
      <formula>$C26="Modification"</formula>
    </cfRule>
    <cfRule type="expression" dxfId="113" priority="33">
      <formula>$C26="Création"</formula>
    </cfRule>
    <cfRule type="expression" dxfId="112" priority="34">
      <formula>$C26="Fermeture"</formula>
    </cfRule>
    <cfRule type="expression" dxfId="111" priority="31">
      <formula>$C26="Modification MCC"</formula>
    </cfRule>
  </conditionalFormatting>
  <conditionalFormatting sqref="L18:L24">
    <cfRule type="expression" dxfId="110" priority="49">
      <formula>$K18="CT (Contrôle terminal)"</formula>
    </cfRule>
  </conditionalFormatting>
  <conditionalFormatting sqref="L18:L300">
    <cfRule type="expression" dxfId="109" priority="30">
      <formula>$K18="CCI (CC Intégral)"</formula>
    </cfRule>
  </conditionalFormatting>
  <conditionalFormatting sqref="L26:L300">
    <cfRule type="expression" dxfId="108" priority="29">
      <formula>$K26="CT (Contrôle terminal)"</formula>
    </cfRule>
  </conditionalFormatting>
  <conditionalFormatting sqref="L25:M25">
    <cfRule type="expression" dxfId="107" priority="60">
      <formula>$K25="CT (Contrôle terminal)"</formula>
    </cfRule>
  </conditionalFormatting>
  <conditionalFormatting sqref="M1:M24">
    <cfRule type="expression" dxfId="106" priority="48">
      <formula>$K1="CT (Contrôle terminal)"</formula>
    </cfRule>
  </conditionalFormatting>
  <conditionalFormatting sqref="M26:M999">
    <cfRule type="expression" dxfId="105" priority="28">
      <formula>$K26="CT (Contrôle terminal)"</formula>
    </cfRule>
  </conditionalFormatting>
  <conditionalFormatting sqref="N1:O999">
    <cfRule type="expression" dxfId="104" priority="27">
      <formula>$K1="CCI (CC Intégral)"</formula>
    </cfRule>
  </conditionalFormatting>
  <conditionalFormatting sqref="P26:R27 P28:S28 P29:R30 P31:S300">
    <cfRule type="expression" dxfId="103" priority="59">
      <formula>$H$15="Session Unique"</formula>
    </cfRule>
  </conditionalFormatting>
  <conditionalFormatting sqref="P19:S25">
    <cfRule type="expression" dxfId="102" priority="47">
      <formula>$H$15="Session Unique"</formula>
    </cfRule>
  </conditionalFormatting>
  <conditionalFormatting sqref="Q1:R999">
    <cfRule type="expression" dxfId="101" priority="43">
      <formula>$P1="Autres"</formula>
    </cfRule>
  </conditionalFormatting>
  <conditionalFormatting sqref="S1:S999">
    <cfRule type="expression" dxfId="100" priority="1">
      <formula>$P1="CT (Contrôle terminal)"</formula>
    </cfRule>
  </conditionalFormatting>
  <conditionalFormatting sqref="S26:S27">
    <cfRule type="expression" dxfId="99" priority="17">
      <formula>$C26="Création"</formula>
    </cfRule>
    <cfRule type="expression" dxfId="98" priority="18">
      <formula>$C26="Fermeture"</formula>
    </cfRule>
    <cfRule type="expression" dxfId="97" priority="15">
      <formula>$C26="Modification MCC"</formula>
    </cfRule>
    <cfRule type="expression" dxfId="96" priority="14">
      <formula>$H$15="Session Unique"</formula>
    </cfRule>
    <cfRule type="expression" dxfId="95" priority="16">
      <formula>$C26="Modification"</formula>
    </cfRule>
  </conditionalFormatting>
  <conditionalFormatting sqref="S29:S30">
    <cfRule type="expression" dxfId="94" priority="6">
      <formula>$C29="Fermeture"</formula>
    </cfRule>
    <cfRule type="expression" dxfId="93" priority="4">
      <formula>$C29="Modification"</formula>
    </cfRule>
    <cfRule type="expression" dxfId="92" priority="3">
      <formula>$C29="Modification MCC"</formula>
    </cfRule>
    <cfRule type="expression" dxfId="91" priority="2">
      <formula>$H$15="Session Unique"</formula>
    </cfRule>
    <cfRule type="expression" dxfId="90" priority="5">
      <formula>$C29="Création"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8"/>
  <sheetViews>
    <sheetView topLeftCell="A26" zoomScaleNormal="100" workbookViewId="0">
      <selection activeCell="G32" sqref="G32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56"/>
      <c r="B1" s="156"/>
      <c r="C1" s="156"/>
      <c r="D1" s="156"/>
      <c r="E1" s="156"/>
      <c r="F1" s="156"/>
      <c r="G1" s="156"/>
      <c r="H1" s="156"/>
      <c r="I1" s="156"/>
      <c r="J1" s="156"/>
    </row>
    <row r="2" spans="1:10">
      <c r="A2" s="156"/>
      <c r="B2" s="156"/>
      <c r="C2" s="156"/>
      <c r="D2" s="156"/>
      <c r="E2" s="156"/>
      <c r="F2" s="156"/>
      <c r="G2" s="156"/>
      <c r="H2" s="156"/>
      <c r="I2" s="156"/>
      <c r="J2" s="156"/>
    </row>
    <row r="3" spans="1:10">
      <c r="A3" s="156"/>
      <c r="B3" s="156"/>
      <c r="C3" s="156"/>
      <c r="D3" s="156"/>
      <c r="E3" s="156"/>
      <c r="F3" s="156"/>
      <c r="G3" s="156"/>
      <c r="H3" s="156"/>
      <c r="I3" s="156"/>
      <c r="J3" s="156"/>
    </row>
    <row r="4" spans="1:10">
      <c r="A4" s="156"/>
      <c r="B4" s="156"/>
      <c r="C4" s="156"/>
      <c r="D4" s="156"/>
      <c r="E4" s="156"/>
      <c r="F4" s="156"/>
      <c r="G4" s="156"/>
      <c r="H4" s="156"/>
      <c r="I4" s="156"/>
      <c r="J4" s="156"/>
    </row>
    <row r="5" spans="1:10">
      <c r="A5" s="156"/>
      <c r="B5" s="156"/>
      <c r="C5" s="156"/>
      <c r="D5" s="156"/>
      <c r="E5" s="156"/>
      <c r="F5" s="156"/>
      <c r="G5" s="156"/>
      <c r="H5" s="156"/>
      <c r="I5" s="156"/>
      <c r="J5" s="156"/>
    </row>
    <row r="6" spans="1:10">
      <c r="A6" s="156"/>
      <c r="B6" s="156"/>
      <c r="C6" s="156"/>
      <c r="D6" s="156"/>
      <c r="E6" s="156"/>
      <c r="F6" s="156"/>
      <c r="G6" s="156"/>
      <c r="H6" s="156"/>
      <c r="I6" s="156"/>
      <c r="J6" s="156"/>
    </row>
    <row r="7" spans="1:10" ht="18" customHeight="1">
      <c r="A7" s="141" t="s">
        <v>276</v>
      </c>
      <c r="B7" s="144" t="str">
        <f>'Fiche Générale'!B2</f>
        <v>ODYSSEE</v>
      </c>
      <c r="C7" s="141" t="s">
        <v>277</v>
      </c>
      <c r="D7" s="141"/>
      <c r="E7" s="143" t="str">
        <f>'Fiche Générale'!B3</f>
        <v>PSYCHOLOGIE</v>
      </c>
      <c r="F7" s="144"/>
      <c r="G7" s="184" t="s">
        <v>278</v>
      </c>
      <c r="H7" s="155" t="str">
        <f>'Fiche Générale'!B4</f>
        <v>HMPSY18</v>
      </c>
      <c r="I7" s="155"/>
      <c r="J7" s="155"/>
    </row>
    <row r="8" spans="1:10" ht="18" customHeight="1">
      <c r="A8" s="141"/>
      <c r="B8" s="146"/>
      <c r="C8" s="141"/>
      <c r="D8" s="141"/>
      <c r="E8" s="145"/>
      <c r="F8" s="146"/>
      <c r="G8" s="184"/>
      <c r="H8" s="155"/>
      <c r="I8" s="155"/>
      <c r="J8" s="155"/>
    </row>
    <row r="9" spans="1:10" ht="18" customHeight="1">
      <c r="A9" s="141"/>
      <c r="B9" s="146"/>
      <c r="C9" s="141"/>
      <c r="D9" s="141"/>
      <c r="E9" s="147"/>
      <c r="F9" s="148"/>
      <c r="G9" s="184"/>
      <c r="H9" s="155"/>
      <c r="I9" s="155"/>
      <c r="J9" s="155"/>
    </row>
    <row r="10" spans="1:10" ht="18" customHeight="1">
      <c r="A10" s="141"/>
      <c r="B10" s="146"/>
      <c r="C10" s="142" t="s">
        <v>279</v>
      </c>
      <c r="D10" s="142"/>
      <c r="E10" s="149" t="str">
        <f>'Fiche Générale'!C12</f>
        <v xml:space="preserve"> </v>
      </c>
      <c r="F10" s="150"/>
      <c r="G10" s="150"/>
      <c r="H10" s="150"/>
      <c r="I10" s="150"/>
      <c r="J10" s="151"/>
    </row>
    <row r="11" spans="1:10" ht="18" customHeight="1">
      <c r="A11" s="141"/>
      <c r="B11" s="148"/>
      <c r="C11" s="142"/>
      <c r="D11" s="142"/>
      <c r="E11" s="152"/>
      <c r="F11" s="153"/>
      <c r="G11" s="153"/>
      <c r="H11" s="153"/>
      <c r="I11" s="153"/>
      <c r="J11" s="154"/>
    </row>
    <row r="13" spans="1:10">
      <c r="A13" s="157" t="s">
        <v>280</v>
      </c>
      <c r="B13" s="107" t="s">
        <v>409</v>
      </c>
      <c r="C13" s="157" t="s">
        <v>282</v>
      </c>
      <c r="D13" s="157"/>
      <c r="E13" s="164" t="s">
        <v>410</v>
      </c>
      <c r="F13" s="164"/>
      <c r="G13" s="185" t="s">
        <v>284</v>
      </c>
      <c r="H13" s="104" t="e">
        <f>Calcul!G7</f>
        <v>#REF!</v>
      </c>
      <c r="I13" s="104"/>
    </row>
    <row r="14" spans="1:10">
      <c r="A14" s="157"/>
      <c r="B14" s="110"/>
      <c r="C14" s="157"/>
      <c r="D14" s="157"/>
      <c r="E14" s="164"/>
      <c r="F14" s="164"/>
      <c r="G14" s="185"/>
      <c r="H14" s="104"/>
      <c r="I14" s="104"/>
    </row>
    <row r="15" spans="1:10">
      <c r="A15" s="157" t="s">
        <v>285</v>
      </c>
      <c r="B15" s="107" t="s">
        <v>238</v>
      </c>
      <c r="C15" s="158" t="s">
        <v>286</v>
      </c>
      <c r="D15" s="159"/>
      <c r="E15" s="157" t="s">
        <v>411</v>
      </c>
      <c r="F15" s="157"/>
      <c r="G15" s="185" t="s">
        <v>288</v>
      </c>
      <c r="H15" s="104" t="e">
        <f>Calcul!G20</f>
        <v>#REF!</v>
      </c>
      <c r="I15" s="104"/>
    </row>
    <row r="16" spans="1:10">
      <c r="A16" s="157"/>
      <c r="B16" s="110"/>
      <c r="C16" s="160"/>
      <c r="D16" s="161"/>
      <c r="E16" s="157"/>
      <c r="F16" s="157"/>
      <c r="G16" s="185"/>
      <c r="H16" s="104"/>
      <c r="I16" s="104"/>
    </row>
    <row r="18" spans="1:15" ht="49.35" customHeight="1">
      <c r="A18" s="3" t="s">
        <v>289</v>
      </c>
      <c r="B18" s="3" t="s">
        <v>290</v>
      </c>
      <c r="C18" s="3" t="s">
        <v>3</v>
      </c>
      <c r="D18" s="3" t="s">
        <v>291</v>
      </c>
      <c r="E18" s="3" t="s">
        <v>6</v>
      </c>
      <c r="F18" s="3" t="s">
        <v>5</v>
      </c>
      <c r="G18" s="73" t="s">
        <v>292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293</v>
      </c>
      <c r="M18" s="3" t="s">
        <v>4</v>
      </c>
      <c r="N18" s="3" t="s">
        <v>294</v>
      </c>
      <c r="O18" s="4" t="s">
        <v>295</v>
      </c>
    </row>
    <row r="19" spans="1:15" s="18" customFormat="1" ht="43.35" customHeight="1">
      <c r="A19" s="70">
        <v>1</v>
      </c>
      <c r="B19" s="102" t="s">
        <v>412</v>
      </c>
      <c r="C19" s="71" t="s">
        <v>12</v>
      </c>
      <c r="D19" s="71">
        <v>6</v>
      </c>
      <c r="E19" s="72" t="s">
        <v>15</v>
      </c>
      <c r="F19" s="72" t="s">
        <v>14</v>
      </c>
      <c r="G19" s="71" t="s">
        <v>413</v>
      </c>
      <c r="H19" s="54" t="s">
        <v>187</v>
      </c>
      <c r="I19" s="54"/>
      <c r="J19" s="54"/>
      <c r="K19" s="7"/>
      <c r="L19" s="7"/>
      <c r="M19" s="7"/>
      <c r="N19" s="5"/>
      <c r="O19" s="5"/>
    </row>
    <row r="20" spans="1:15" s="18" customFormat="1" ht="43.35" customHeight="1">
      <c r="A20" s="25" t="s">
        <v>299</v>
      </c>
      <c r="B20" s="94" t="s">
        <v>414</v>
      </c>
      <c r="C20" s="7" t="s">
        <v>21</v>
      </c>
      <c r="D20" s="7"/>
      <c r="E20" s="5"/>
      <c r="F20" s="5" t="s">
        <v>14</v>
      </c>
      <c r="G20" s="89" t="s">
        <v>415</v>
      </c>
      <c r="H20" s="7"/>
      <c r="I20" s="7"/>
      <c r="J20" s="7">
        <v>12</v>
      </c>
      <c r="K20" s="7"/>
      <c r="L20" s="7"/>
      <c r="M20" s="7"/>
      <c r="N20" s="5"/>
      <c r="O20" s="5"/>
    </row>
    <row r="21" spans="1:15" s="18" customFormat="1" ht="43.35" customHeight="1">
      <c r="A21" s="25" t="s">
        <v>304</v>
      </c>
      <c r="B21" s="94" t="s">
        <v>416</v>
      </c>
      <c r="C21" s="7" t="s">
        <v>21</v>
      </c>
      <c r="D21" s="7"/>
      <c r="E21" s="5"/>
      <c r="F21" s="5" t="s">
        <v>14</v>
      </c>
      <c r="G21" s="89" t="s">
        <v>417</v>
      </c>
      <c r="H21" s="7"/>
      <c r="I21" s="7">
        <v>6</v>
      </c>
      <c r="J21" s="7">
        <v>12</v>
      </c>
      <c r="K21" s="7"/>
      <c r="L21" s="7"/>
      <c r="M21" s="7"/>
      <c r="N21" s="5"/>
      <c r="O21" s="5"/>
    </row>
    <row r="22" spans="1:15" s="18" customFormat="1" ht="43.35" customHeight="1">
      <c r="A22" s="25" t="s">
        <v>307</v>
      </c>
      <c r="B22" s="95" t="s">
        <v>418</v>
      </c>
      <c r="C22" s="7" t="s">
        <v>21</v>
      </c>
      <c r="D22" s="7"/>
      <c r="E22" s="5"/>
      <c r="F22" s="5" t="s">
        <v>14</v>
      </c>
      <c r="G22" s="75" t="s">
        <v>419</v>
      </c>
      <c r="H22" s="7"/>
      <c r="I22" s="7">
        <v>6</v>
      </c>
      <c r="J22" s="7">
        <v>12</v>
      </c>
      <c r="K22" s="7"/>
      <c r="L22" s="7"/>
      <c r="M22" s="7"/>
      <c r="N22" s="5"/>
      <c r="O22" s="5"/>
    </row>
    <row r="23" spans="1:15" s="18" customFormat="1" ht="43.35" customHeight="1">
      <c r="A23" s="52">
        <v>2</v>
      </c>
      <c r="B23" s="96" t="s">
        <v>420</v>
      </c>
      <c r="C23" s="54" t="s">
        <v>12</v>
      </c>
      <c r="D23" s="54">
        <v>3</v>
      </c>
      <c r="E23" s="53" t="s">
        <v>15</v>
      </c>
      <c r="F23" s="53" t="s">
        <v>23</v>
      </c>
      <c r="G23" s="90" t="s">
        <v>421</v>
      </c>
      <c r="H23" s="54" t="s">
        <v>187</v>
      </c>
      <c r="I23" s="11"/>
      <c r="J23" s="11"/>
      <c r="K23" s="11"/>
      <c r="L23" s="11"/>
      <c r="M23" s="11"/>
      <c r="N23" s="6"/>
      <c r="O23" s="6"/>
    </row>
    <row r="24" spans="1:15" ht="43.35" customHeight="1">
      <c r="A24" s="52"/>
      <c r="B24" s="29" t="s">
        <v>422</v>
      </c>
      <c r="C24" s="7" t="s">
        <v>35</v>
      </c>
      <c r="D24" s="54"/>
      <c r="E24" s="53"/>
      <c r="F24" s="5"/>
      <c r="G24" s="90" t="s">
        <v>423</v>
      </c>
      <c r="H24" s="54"/>
      <c r="I24" s="11"/>
      <c r="J24" s="11"/>
      <c r="K24" s="11"/>
      <c r="L24" s="11"/>
      <c r="M24" s="11"/>
      <c r="N24" s="6"/>
      <c r="O24" s="6"/>
    </row>
    <row r="25" spans="1:15" ht="43.35" customHeight="1">
      <c r="A25" s="25" t="s">
        <v>313</v>
      </c>
      <c r="B25" s="29" t="s">
        <v>424</v>
      </c>
      <c r="C25" s="7" t="s">
        <v>21</v>
      </c>
      <c r="D25" s="7"/>
      <c r="E25" s="5"/>
      <c r="F25" s="5"/>
      <c r="G25" s="89" t="s">
        <v>425</v>
      </c>
      <c r="H25" s="7"/>
      <c r="I25" s="7">
        <v>12</v>
      </c>
      <c r="J25" s="7">
        <v>12</v>
      </c>
      <c r="K25" s="7"/>
      <c r="L25" s="7"/>
      <c r="M25" s="7" t="s">
        <v>13</v>
      </c>
      <c r="N25" s="5"/>
      <c r="O25" s="5" t="s">
        <v>426</v>
      </c>
    </row>
    <row r="26" spans="1:15" ht="43.35" customHeight="1">
      <c r="A26" s="25" t="s">
        <v>316</v>
      </c>
      <c r="B26" s="29" t="s">
        <v>427</v>
      </c>
      <c r="C26" s="7" t="s">
        <v>21</v>
      </c>
      <c r="D26" s="7"/>
      <c r="E26" s="5"/>
      <c r="F26" s="5"/>
      <c r="G26" s="91" t="s">
        <v>428</v>
      </c>
      <c r="H26" s="7"/>
      <c r="I26" s="7">
        <v>12</v>
      </c>
      <c r="J26" s="7">
        <v>12</v>
      </c>
      <c r="K26" s="7"/>
      <c r="L26" s="7"/>
      <c r="M26" s="7" t="s">
        <v>22</v>
      </c>
      <c r="N26" s="5" t="s">
        <v>429</v>
      </c>
      <c r="O26" s="5" t="s">
        <v>430</v>
      </c>
    </row>
    <row r="27" spans="1:15" ht="43.35" customHeight="1">
      <c r="A27" s="25">
        <v>3</v>
      </c>
      <c r="B27" s="29" t="s">
        <v>431</v>
      </c>
      <c r="C27" s="64" t="s">
        <v>12</v>
      </c>
      <c r="D27" s="7">
        <v>3</v>
      </c>
      <c r="E27" s="5" t="s">
        <v>15</v>
      </c>
      <c r="F27" s="5" t="s">
        <v>23</v>
      </c>
      <c r="G27" s="16" t="s">
        <v>432</v>
      </c>
      <c r="H27" s="7"/>
      <c r="I27" s="7"/>
      <c r="J27" s="7">
        <v>24</v>
      </c>
      <c r="K27" s="7"/>
      <c r="L27" s="7"/>
      <c r="M27" s="7"/>
      <c r="N27" s="5"/>
      <c r="O27" s="5" t="s">
        <v>433</v>
      </c>
    </row>
    <row r="28" spans="1:15" ht="43.35" customHeight="1">
      <c r="A28" s="66">
        <v>4</v>
      </c>
      <c r="B28" s="97" t="s">
        <v>434</v>
      </c>
      <c r="C28" s="7" t="s">
        <v>12</v>
      </c>
      <c r="D28" s="7">
        <v>3</v>
      </c>
      <c r="E28" s="5" t="s">
        <v>15</v>
      </c>
      <c r="F28" s="5" t="s">
        <v>14</v>
      </c>
      <c r="G28" s="7" t="s">
        <v>435</v>
      </c>
      <c r="H28" s="54" t="s">
        <v>187</v>
      </c>
      <c r="I28" s="7"/>
      <c r="J28" s="7"/>
      <c r="K28" s="7"/>
      <c r="L28" s="7"/>
      <c r="M28" s="7"/>
      <c r="N28" s="5"/>
      <c r="O28" s="5"/>
    </row>
    <row r="29" spans="1:15" ht="43.35" customHeight="1">
      <c r="A29" s="25" t="s">
        <v>334</v>
      </c>
      <c r="B29" s="98" t="s">
        <v>436</v>
      </c>
      <c r="C29" s="7" t="s">
        <v>21</v>
      </c>
      <c r="D29" s="7"/>
      <c r="E29" s="5"/>
      <c r="F29" s="5" t="s">
        <v>14</v>
      </c>
      <c r="G29" s="7" t="s">
        <v>437</v>
      </c>
      <c r="H29" s="7"/>
      <c r="I29" s="16"/>
      <c r="J29" s="7">
        <v>18</v>
      </c>
      <c r="K29" s="7"/>
      <c r="L29" s="7"/>
      <c r="M29" s="7"/>
      <c r="N29" s="5"/>
      <c r="O29" s="5"/>
    </row>
    <row r="30" spans="1:15" ht="43.35" customHeight="1">
      <c r="A30" s="25">
        <v>4</v>
      </c>
      <c r="B30" s="29" t="s">
        <v>438</v>
      </c>
      <c r="C30" s="7" t="s">
        <v>21</v>
      </c>
      <c r="D30" s="7"/>
      <c r="E30" s="5"/>
      <c r="F30" s="5"/>
      <c r="G30" s="7" t="s">
        <v>439</v>
      </c>
      <c r="H30" s="7"/>
      <c r="I30" s="7"/>
      <c r="J30" s="7">
        <v>0</v>
      </c>
      <c r="K30" s="7"/>
      <c r="L30" s="7"/>
      <c r="M30" s="7"/>
      <c r="N30" s="5"/>
      <c r="O30" s="5" t="s">
        <v>440</v>
      </c>
    </row>
    <row r="31" spans="1:15" ht="43.35" customHeight="1">
      <c r="A31" s="52">
        <v>5</v>
      </c>
      <c r="B31" s="69" t="s">
        <v>441</v>
      </c>
      <c r="C31" s="54" t="s">
        <v>12</v>
      </c>
      <c r="D31" s="54">
        <v>6</v>
      </c>
      <c r="E31" s="5" t="s">
        <v>15</v>
      </c>
      <c r="F31" s="5" t="s">
        <v>14</v>
      </c>
      <c r="G31" s="7" t="s">
        <v>442</v>
      </c>
      <c r="H31" s="54" t="s">
        <v>187</v>
      </c>
      <c r="I31" s="7"/>
      <c r="J31" s="7"/>
      <c r="K31" s="7"/>
      <c r="L31" s="7"/>
      <c r="M31" s="7"/>
      <c r="N31" s="5"/>
      <c r="O31" s="5"/>
    </row>
    <row r="32" spans="1:15" ht="43.35" customHeight="1">
      <c r="A32" s="25" t="s">
        <v>342</v>
      </c>
      <c r="B32" s="98" t="s">
        <v>443</v>
      </c>
      <c r="C32" s="7" t="s">
        <v>21</v>
      </c>
      <c r="D32" s="7"/>
      <c r="E32" s="5"/>
      <c r="F32" s="5" t="s">
        <v>14</v>
      </c>
      <c r="G32" s="7" t="s">
        <v>444</v>
      </c>
      <c r="H32" s="7"/>
      <c r="I32" s="16"/>
      <c r="J32" s="7">
        <v>15</v>
      </c>
      <c r="K32" s="7"/>
      <c r="L32" s="7"/>
      <c r="M32" s="7"/>
      <c r="N32" s="5"/>
      <c r="O32" s="5"/>
    </row>
    <row r="33" spans="1:15" ht="43.35" customHeight="1">
      <c r="A33" s="25" t="s">
        <v>445</v>
      </c>
      <c r="B33" s="98" t="s">
        <v>47</v>
      </c>
      <c r="C33" s="7" t="s">
        <v>21</v>
      </c>
      <c r="D33" s="7"/>
      <c r="E33" s="5"/>
      <c r="F33" s="5" t="s">
        <v>14</v>
      </c>
      <c r="G33" s="7" t="s">
        <v>446</v>
      </c>
      <c r="H33" s="7"/>
      <c r="I33" s="7"/>
      <c r="J33" s="7">
        <v>15</v>
      </c>
      <c r="K33" s="7"/>
      <c r="L33" s="7"/>
      <c r="M33" s="7"/>
      <c r="N33" s="5"/>
      <c r="O33" s="5"/>
    </row>
    <row r="34" spans="1:15" ht="43.35" customHeight="1">
      <c r="A34" s="25" t="s">
        <v>447</v>
      </c>
      <c r="B34" s="98" t="s">
        <v>448</v>
      </c>
      <c r="C34" s="7" t="s">
        <v>21</v>
      </c>
      <c r="D34" s="7"/>
      <c r="E34" s="5"/>
      <c r="F34" s="5" t="s">
        <v>14</v>
      </c>
      <c r="G34" s="7" t="s">
        <v>449</v>
      </c>
      <c r="H34" s="7"/>
      <c r="I34" s="7">
        <v>9</v>
      </c>
      <c r="J34" s="7">
        <v>9</v>
      </c>
      <c r="K34" s="7"/>
      <c r="L34" s="7"/>
      <c r="M34" s="7"/>
      <c r="N34" s="5"/>
      <c r="O34" s="5"/>
    </row>
    <row r="35" spans="1:15" ht="43.35" customHeight="1">
      <c r="A35" s="52">
        <v>6</v>
      </c>
      <c r="B35" s="96" t="s">
        <v>450</v>
      </c>
      <c r="C35" s="54" t="s">
        <v>12</v>
      </c>
      <c r="D35" s="54">
        <v>6</v>
      </c>
      <c r="E35" s="5" t="s">
        <v>15</v>
      </c>
      <c r="F35" s="5" t="s">
        <v>14</v>
      </c>
      <c r="G35" s="7" t="s">
        <v>451</v>
      </c>
      <c r="H35" s="54" t="s">
        <v>187</v>
      </c>
      <c r="I35" s="7"/>
      <c r="J35" s="7"/>
      <c r="K35" s="7"/>
      <c r="L35" s="7"/>
      <c r="M35" s="7"/>
      <c r="N35" s="5"/>
      <c r="O35" s="5"/>
    </row>
    <row r="36" spans="1:15" ht="43.35" customHeight="1">
      <c r="A36" s="25" t="s">
        <v>452</v>
      </c>
      <c r="B36" s="98" t="s">
        <v>453</v>
      </c>
      <c r="C36" s="7" t="s">
        <v>21</v>
      </c>
      <c r="D36" s="7"/>
      <c r="E36" s="5"/>
      <c r="F36" s="5" t="s">
        <v>14</v>
      </c>
      <c r="G36" s="7" t="s">
        <v>454</v>
      </c>
      <c r="H36" s="7"/>
      <c r="I36" s="7">
        <v>9</v>
      </c>
      <c r="J36" s="7">
        <v>9</v>
      </c>
      <c r="K36" s="7"/>
      <c r="L36" s="7"/>
      <c r="M36" s="7" t="s">
        <v>13</v>
      </c>
      <c r="N36" s="5"/>
      <c r="O36" s="5"/>
    </row>
    <row r="37" spans="1:15" ht="43.35" customHeight="1">
      <c r="A37" s="25" t="s">
        <v>455</v>
      </c>
      <c r="B37" s="98" t="s">
        <v>456</v>
      </c>
      <c r="C37" s="7" t="s">
        <v>21</v>
      </c>
      <c r="D37" s="7"/>
      <c r="E37" s="5"/>
      <c r="F37" s="5" t="s">
        <v>14</v>
      </c>
      <c r="G37" s="7" t="s">
        <v>457</v>
      </c>
      <c r="H37" s="7"/>
      <c r="I37" s="7">
        <v>9</v>
      </c>
      <c r="J37" s="7">
        <v>9</v>
      </c>
      <c r="K37" s="7"/>
      <c r="L37" s="7"/>
      <c r="M37" s="7"/>
      <c r="N37" s="5"/>
      <c r="O37" s="5"/>
    </row>
    <row r="38" spans="1:15" ht="43.35" customHeight="1">
      <c r="A38" s="86">
        <v>7</v>
      </c>
      <c r="B38" s="84" t="s">
        <v>458</v>
      </c>
      <c r="C38" s="83" t="s">
        <v>12</v>
      </c>
      <c r="D38" s="83">
        <v>3</v>
      </c>
      <c r="E38" s="82" t="s">
        <v>15</v>
      </c>
      <c r="F38" s="82" t="s">
        <v>14</v>
      </c>
      <c r="G38" s="87" t="s">
        <v>459</v>
      </c>
      <c r="H38" s="83"/>
      <c r="I38" s="83"/>
      <c r="J38" s="83"/>
      <c r="K38" s="83"/>
      <c r="L38" s="83"/>
      <c r="M38" s="83"/>
      <c r="N38" s="82"/>
      <c r="O38" s="88" t="s">
        <v>348</v>
      </c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8 D1:E998">
    <cfRule type="expression" dxfId="89" priority="52">
      <formula>$C1="Option"</formula>
    </cfRule>
  </conditionalFormatting>
  <conditionalFormatting sqref="A23:G23 A24 D24:E24 G24">
    <cfRule type="expression" dxfId="88" priority="53">
      <formula>$F23="Fermeture"</formula>
    </cfRule>
    <cfRule type="expression" dxfId="87" priority="54">
      <formula>$F23="Modification"</formula>
    </cfRule>
    <cfRule type="expression" dxfId="86" priority="55">
      <formula>$F23="Création"</formula>
    </cfRule>
  </conditionalFormatting>
  <conditionalFormatting sqref="A19:J22">
    <cfRule type="expression" dxfId="85" priority="57">
      <formula>$F19="Fermeture"</formula>
    </cfRule>
    <cfRule type="expression" dxfId="84" priority="58">
      <formula>$F19="Modification"</formula>
    </cfRule>
    <cfRule type="expression" dxfId="83" priority="59">
      <formula>$F19="Création"</formula>
    </cfRule>
  </conditionalFormatting>
  <conditionalFormatting sqref="A1:O9 A10:E10 K10:O11 A11:D11 A12:O12 A13:H13 J13:O16 A14:F14 A15:H15 A16:F16 A17:O18 K19:O22 I23:O24 A25:O25 A26:F26 H26:O26 A27:O37 A38:F38 H38:N38 A39:O998">
    <cfRule type="expression" dxfId="82" priority="65">
      <formula>$F1="Création"</formula>
    </cfRule>
    <cfRule type="expression" dxfId="81" priority="64">
      <formula>$F1="Modification"</formula>
    </cfRule>
  </conditionalFormatting>
  <conditionalFormatting sqref="A1:O9 K10:O11 A12:O12 J13:O16 A17:O18 K19:O22 I23:O24 A25:O25 H26:O26 A27:O37 H38:N38 A39:O998 A10:E10 A11:D11 A13:H13 A14:F14 A15:H15 A16:F16 A26:F26 A38:F38">
    <cfRule type="expression" dxfId="80" priority="63">
      <formula>$F1="Fermeture"</formula>
    </cfRule>
  </conditionalFormatting>
  <conditionalFormatting sqref="B24:C24">
    <cfRule type="expression" dxfId="79" priority="4">
      <formula>$F24="Fermeture"</formula>
    </cfRule>
    <cfRule type="expression" dxfId="78" priority="6">
      <formula>$F24="Création"</formula>
    </cfRule>
    <cfRule type="expression" dxfId="77" priority="5">
      <formula>$F24="Modification"</formula>
    </cfRule>
  </conditionalFormatting>
  <conditionalFormatting sqref="C24:C25">
    <cfRule type="expression" dxfId="76" priority="14">
      <formula>$F24="Modification"</formula>
    </cfRule>
    <cfRule type="expression" dxfId="75" priority="13">
      <formula>$F24="Fermeture"</formula>
    </cfRule>
    <cfRule type="expression" dxfId="74" priority="15">
      <formula>$F24="Création"</formula>
    </cfRule>
  </conditionalFormatting>
  <conditionalFormatting sqref="F24">
    <cfRule type="expression" dxfId="73" priority="1">
      <formula>$F24="Fermeture"</formula>
    </cfRule>
    <cfRule type="expression" dxfId="72" priority="2">
      <formula>$F24="Modification"</formula>
    </cfRule>
    <cfRule type="expression" dxfId="71" priority="3">
      <formula>$F24="Création"</formula>
    </cfRule>
  </conditionalFormatting>
  <conditionalFormatting sqref="G1:N25 H26:N26 G27:N37 H38:N38 G39:N998">
    <cfRule type="expression" dxfId="70" priority="28">
      <formula>$C1="Option"</formula>
    </cfRule>
  </conditionalFormatting>
  <conditionalFormatting sqref="H23:H24">
    <cfRule type="expression" dxfId="69" priority="31">
      <formula>$F23="Création"</formula>
    </cfRule>
    <cfRule type="expression" dxfId="68" priority="29">
      <formula>$F23="Fermeture"</formula>
    </cfRule>
    <cfRule type="expression" dxfId="67" priority="30">
      <formula>$F23="Modification"</formula>
    </cfRule>
  </conditionalFormatting>
  <conditionalFormatting sqref="N1:N998">
    <cfRule type="expression" dxfId="66" priority="62">
      <formula>$M1="Porteuse"</formula>
    </cfRule>
  </conditionalFormatting>
  <dataValidations count="6">
    <dataValidation type="list" allowBlank="1" showInputMessage="1" showErrorMessage="1" sqref="E19:E299" xr:uid="{E7002B92-EA0E-48EB-898F-B9D63AE78965}">
      <formula1>List_Type</formula1>
    </dataValidation>
    <dataValidation type="list" allowBlank="1" showInputMessage="1" showErrorMessage="1" sqref="F19:F299" xr:uid="{A85C24CE-593B-4E7D-8C71-AD02451536E7}">
      <formula1>List_Statut</formula1>
    </dataValidation>
    <dataValidation type="list" allowBlank="1" showInputMessage="1" showErrorMessage="1" sqref="C19:C299" xr:uid="{25133F9C-A093-4061-A7DD-5532A57B3759}">
      <formula1>List_NatureELP</formula1>
    </dataValidation>
    <dataValidation type="list" allowBlank="1" showInputMessage="1" showErrorMessage="1" sqref="H19:H299" xr:uid="{60E226A6-8C48-420E-88F3-29290092A756}">
      <formula1>List_CNU</formula1>
    </dataValidation>
    <dataValidation type="list" allowBlank="1" showInputMessage="1" showErrorMessage="1" sqref="M19:M299" xr:uid="{0A223EA6-B29D-40B9-A586-56710A0626B1}">
      <formula1>List_Mutualisation</formula1>
    </dataValidation>
    <dataValidation type="list" allowBlank="1" showInputMessage="1" showErrorMessage="1" sqref="L19:L299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298"/>
  <sheetViews>
    <sheetView topLeftCell="A21" zoomScaleNormal="100" workbookViewId="0">
      <selection activeCell="B27" sqref="B27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56"/>
      <c r="B1" s="156"/>
      <c r="C1" s="156"/>
      <c r="D1" s="156"/>
      <c r="E1" s="156"/>
      <c r="F1" s="156"/>
      <c r="G1" s="156"/>
      <c r="H1" s="156"/>
      <c r="I1" s="156"/>
      <c r="J1" s="38"/>
    </row>
    <row r="2" spans="1:19">
      <c r="A2" s="156"/>
      <c r="B2" s="156"/>
      <c r="C2" s="156"/>
      <c r="D2" s="156"/>
      <c r="E2" s="156"/>
      <c r="F2" s="156"/>
      <c r="G2" s="156"/>
      <c r="H2" s="156"/>
      <c r="I2" s="156"/>
      <c r="J2" s="38"/>
    </row>
    <row r="3" spans="1:19">
      <c r="A3" s="156"/>
      <c r="B3" s="156"/>
      <c r="C3" s="156"/>
      <c r="D3" s="156"/>
      <c r="E3" s="156"/>
      <c r="F3" s="156"/>
      <c r="G3" s="156"/>
      <c r="H3" s="156"/>
      <c r="I3" s="156"/>
      <c r="J3" s="38"/>
    </row>
    <row r="4" spans="1:19">
      <c r="A4" s="156"/>
      <c r="B4" s="156"/>
      <c r="C4" s="156"/>
      <c r="D4" s="156"/>
      <c r="E4" s="156"/>
      <c r="F4" s="156"/>
      <c r="G4" s="156"/>
      <c r="H4" s="156"/>
      <c r="I4" s="156"/>
      <c r="J4" s="38"/>
    </row>
    <row r="5" spans="1:19">
      <c r="A5" s="156"/>
      <c r="B5" s="156"/>
      <c r="C5" s="156"/>
      <c r="D5" s="156"/>
      <c r="E5" s="156"/>
      <c r="F5" s="156"/>
      <c r="G5" s="156"/>
      <c r="H5" s="156"/>
      <c r="I5" s="156"/>
      <c r="J5" s="38"/>
    </row>
    <row r="6" spans="1:19">
      <c r="A6" s="156"/>
      <c r="B6" s="156"/>
      <c r="C6" s="156"/>
      <c r="D6" s="156"/>
      <c r="E6" s="156"/>
      <c r="F6" s="156"/>
      <c r="G6" s="156"/>
      <c r="H6" s="156"/>
      <c r="I6" s="156"/>
      <c r="J6" s="38"/>
    </row>
    <row r="7" spans="1:19" ht="14.45" customHeight="1">
      <c r="A7" s="181" t="s">
        <v>349</v>
      </c>
      <c r="B7" s="180" t="str">
        <f>'Fiche Générale'!B2</f>
        <v>ODYSSEE</v>
      </c>
      <c r="C7" s="141" t="s">
        <v>277</v>
      </c>
      <c r="D7" s="141"/>
      <c r="E7" s="178" t="str">
        <f>'Fiche Générale'!B3</f>
        <v>PSYCHOLOGIE</v>
      </c>
      <c r="F7" s="179"/>
      <c r="G7" s="141" t="s">
        <v>350</v>
      </c>
      <c r="H7" s="180" t="str">
        <f>'Fiche Générale'!B4</f>
        <v>HMPSY18</v>
      </c>
      <c r="I7" s="180"/>
      <c r="J7" s="39"/>
      <c r="K7" s="23"/>
    </row>
    <row r="8" spans="1:19" ht="14.45" customHeight="1">
      <c r="A8" s="182"/>
      <c r="B8" s="180"/>
      <c r="C8" s="141"/>
      <c r="D8" s="141"/>
      <c r="E8" s="178"/>
      <c r="F8" s="179"/>
      <c r="G8" s="141"/>
      <c r="H8" s="180"/>
      <c r="I8" s="180"/>
      <c r="J8" s="39"/>
      <c r="K8" s="23"/>
    </row>
    <row r="9" spans="1:19" ht="14.45" customHeight="1">
      <c r="A9" s="182"/>
      <c r="B9" s="180"/>
      <c r="C9" s="141"/>
      <c r="D9" s="141"/>
      <c r="E9" s="178"/>
      <c r="F9" s="179"/>
      <c r="G9" s="141"/>
      <c r="H9" s="180"/>
      <c r="I9" s="180"/>
      <c r="J9" s="39"/>
      <c r="K9" s="23"/>
    </row>
    <row r="10" spans="1:19" ht="14.45" customHeight="1">
      <c r="A10" s="182"/>
      <c r="B10" s="180"/>
      <c r="C10" s="142" t="s">
        <v>279</v>
      </c>
      <c r="D10" s="142"/>
      <c r="E10" s="149" t="str">
        <f>'Fiche Générale'!C12</f>
        <v xml:space="preserve"> </v>
      </c>
      <c r="F10" s="150"/>
      <c r="G10" s="150"/>
      <c r="H10" s="150"/>
      <c r="I10" s="151"/>
      <c r="J10" s="40"/>
      <c r="K10" s="23"/>
    </row>
    <row r="11" spans="1:19" ht="14.45" customHeight="1">
      <c r="A11" s="183"/>
      <c r="B11" s="180"/>
      <c r="C11" s="142"/>
      <c r="D11" s="142"/>
      <c r="E11" s="152"/>
      <c r="F11" s="153"/>
      <c r="G11" s="153"/>
      <c r="H11" s="153"/>
      <c r="I11" s="154"/>
      <c r="J11" s="40"/>
      <c r="K11" s="23"/>
    </row>
    <row r="12" spans="1:19">
      <c r="C12" s="18"/>
      <c r="I12" s="13"/>
      <c r="J12" s="13"/>
      <c r="M12" s="158" t="s">
        <v>351</v>
      </c>
      <c r="N12" s="159"/>
      <c r="O12" s="174"/>
      <c r="P12" s="158" t="s">
        <v>352</v>
      </c>
      <c r="Q12" s="159"/>
      <c r="R12" s="159"/>
      <c r="S12" s="174"/>
    </row>
    <row r="13" spans="1:19">
      <c r="A13" s="162" t="s">
        <v>280</v>
      </c>
      <c r="B13" s="104" t="str">
        <f>'S3 Maquette'!B13:B14</f>
        <v>2ème Année</v>
      </c>
      <c r="C13" s="104"/>
      <c r="D13" s="162" t="s">
        <v>353</v>
      </c>
      <c r="E13" s="164" t="str">
        <f>'S3 Maquette'!E13:F14</f>
        <v>HMPST2</v>
      </c>
      <c r="F13" s="164"/>
      <c r="G13" s="164"/>
      <c r="H13" s="157" t="s">
        <v>354</v>
      </c>
      <c r="I13" s="157"/>
      <c r="J13" s="41"/>
      <c r="M13" s="160"/>
      <c r="N13" s="161"/>
      <c r="O13" s="175"/>
      <c r="P13" s="160"/>
      <c r="Q13" s="161"/>
      <c r="R13" s="161"/>
      <c r="S13" s="175"/>
    </row>
    <row r="14" spans="1:19">
      <c r="A14" s="163"/>
      <c r="B14" s="104"/>
      <c r="C14" s="104"/>
      <c r="D14" s="163"/>
      <c r="E14" s="164"/>
      <c r="F14" s="164"/>
      <c r="G14" s="164"/>
      <c r="H14" s="157"/>
      <c r="I14" s="157"/>
      <c r="J14" s="41"/>
      <c r="M14" s="157" t="s">
        <v>355</v>
      </c>
      <c r="N14" s="158" t="s">
        <v>356</v>
      </c>
      <c r="O14" s="174"/>
      <c r="P14" s="156"/>
      <c r="Q14" s="165"/>
      <c r="R14" s="168"/>
      <c r="S14" s="162"/>
    </row>
    <row r="15" spans="1:19">
      <c r="A15" s="162" t="s">
        <v>357</v>
      </c>
      <c r="B15" s="106" t="str">
        <f>'S3 Maquette'!B15:B16</f>
        <v>Semestre 3</v>
      </c>
      <c r="C15" s="107"/>
      <c r="D15" s="162" t="s">
        <v>358</v>
      </c>
      <c r="E15" s="164" t="str">
        <f>'S3 Maquette'!E15:F16</f>
        <v>HMS3PST</v>
      </c>
      <c r="F15" s="164"/>
      <c r="G15" s="164"/>
      <c r="H15" s="170" t="str">
        <f>'Fiche Générale'!B5</f>
        <v>Session Unique</v>
      </c>
      <c r="I15" s="171"/>
      <c r="J15" s="42"/>
      <c r="M15" s="157"/>
      <c r="N15" s="176"/>
      <c r="O15" s="177"/>
      <c r="P15" s="156"/>
      <c r="Q15" s="166"/>
      <c r="R15" s="168"/>
      <c r="S15" s="169"/>
    </row>
    <row r="16" spans="1:19">
      <c r="A16" s="163"/>
      <c r="B16" s="109"/>
      <c r="C16" s="110"/>
      <c r="D16" s="163"/>
      <c r="E16" s="164"/>
      <c r="F16" s="164"/>
      <c r="G16" s="164"/>
      <c r="H16" s="172"/>
      <c r="I16" s="173"/>
      <c r="J16" s="42"/>
      <c r="M16" s="157"/>
      <c r="N16" s="176"/>
      <c r="O16" s="177"/>
      <c r="P16" s="156"/>
      <c r="Q16" s="166"/>
      <c r="R16" s="168"/>
      <c r="S16" s="169"/>
    </row>
    <row r="17" spans="1:20">
      <c r="L17" s="19"/>
      <c r="M17" s="157"/>
      <c r="N17" s="160"/>
      <c r="O17" s="175"/>
      <c r="P17" s="156"/>
      <c r="Q17" s="167"/>
      <c r="R17" s="168"/>
      <c r="S17" s="163"/>
    </row>
    <row r="18" spans="1:20" ht="59.45" customHeight="1">
      <c r="A18" s="3" t="s">
        <v>359</v>
      </c>
      <c r="B18" s="43" t="s">
        <v>360</v>
      </c>
      <c r="C18" s="3" t="s">
        <v>5</v>
      </c>
      <c r="D18" s="3" t="s">
        <v>361</v>
      </c>
      <c r="E18" s="3" t="s">
        <v>362</v>
      </c>
      <c r="F18" s="3" t="s">
        <v>363</v>
      </c>
      <c r="G18" s="3" t="s">
        <v>364</v>
      </c>
      <c r="H18" s="3" t="s">
        <v>365</v>
      </c>
      <c r="I18" s="3" t="s">
        <v>366</v>
      </c>
      <c r="J18" s="3" t="s">
        <v>367</v>
      </c>
      <c r="K18" s="3" t="s">
        <v>368</v>
      </c>
      <c r="L18" s="3" t="s">
        <v>369</v>
      </c>
      <c r="M18" s="3" t="s">
        <v>370</v>
      </c>
      <c r="N18" s="3" t="s">
        <v>360</v>
      </c>
      <c r="O18" s="3" t="s">
        <v>371</v>
      </c>
      <c r="P18" s="3" t="s">
        <v>372</v>
      </c>
      <c r="Q18" s="3" t="s">
        <v>360</v>
      </c>
      <c r="R18" s="3" t="s">
        <v>371</v>
      </c>
      <c r="S18" s="4" t="s">
        <v>373</v>
      </c>
      <c r="T18" s="4" t="s">
        <v>374</v>
      </c>
    </row>
    <row r="19" spans="1:20" ht="30.6" customHeight="1">
      <c r="A19" s="47" t="str">
        <f>'S3 Maquette'!B19</f>
        <v>PROFESSIONALISATION ET TERRAINS D'ACTION</v>
      </c>
      <c r="B19" s="47" t="str">
        <f>'S3 Maquette'!C19</f>
        <v>UE</v>
      </c>
      <c r="C19" s="46" t="str">
        <f>'S3 Maquette'!F19</f>
        <v>Création</v>
      </c>
      <c r="D19" s="7"/>
      <c r="E19" s="7"/>
      <c r="F19" s="7"/>
      <c r="G19" s="44"/>
      <c r="H19" s="44" t="s">
        <v>375</v>
      </c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Gestion de projet</v>
      </c>
      <c r="B20" s="47" t="str">
        <f>'S3 Maquette'!C20</f>
        <v>ECUE</v>
      </c>
      <c r="C20" s="46" t="str">
        <f>'S3 Maquette'!F20</f>
        <v>Création</v>
      </c>
      <c r="D20" s="7">
        <v>1</v>
      </c>
      <c r="E20" s="7" t="s">
        <v>375</v>
      </c>
      <c r="F20" s="7" t="s">
        <v>375</v>
      </c>
      <c r="G20" s="44"/>
      <c r="H20" s="44"/>
      <c r="I20" s="44" t="s">
        <v>375</v>
      </c>
      <c r="J20" s="44">
        <v>7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Maquette'!B21</f>
        <v>Droit du travail</v>
      </c>
      <c r="B21" s="47" t="str">
        <f>'S3 Maquette'!C21</f>
        <v>ECUE</v>
      </c>
      <c r="C21" s="46" t="str">
        <f>'S3 Maquette'!F21</f>
        <v>Création</v>
      </c>
      <c r="D21" s="7">
        <v>1</v>
      </c>
      <c r="E21" s="7" t="s">
        <v>375</v>
      </c>
      <c r="F21" s="7" t="s">
        <v>375</v>
      </c>
      <c r="G21" s="44"/>
      <c r="H21" s="44"/>
      <c r="I21" s="44" t="s">
        <v>375</v>
      </c>
      <c r="J21" s="44">
        <v>7</v>
      </c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'S3 Maquette'!B22</f>
        <v>Diagnostic et audit en organisation</v>
      </c>
      <c r="B22" s="47" t="str">
        <f>'S3 Maquette'!C22</f>
        <v>ECUE</v>
      </c>
      <c r="C22" s="46" t="str">
        <f>'S3 Maquette'!F22</f>
        <v>Création</v>
      </c>
      <c r="D22" s="7">
        <v>1</v>
      </c>
      <c r="E22" s="7" t="s">
        <v>375</v>
      </c>
      <c r="F22" s="7" t="s">
        <v>375</v>
      </c>
      <c r="G22" s="44"/>
      <c r="H22" s="44"/>
      <c r="I22" s="44" t="s">
        <v>375</v>
      </c>
      <c r="J22" s="44">
        <v>7</v>
      </c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Maquette'!B23</f>
        <v>STATISTIQUES</v>
      </c>
      <c r="B23" s="47" t="str">
        <f>'S3 Maquette'!C23</f>
        <v>UE</v>
      </c>
      <c r="C23" s="46" t="str">
        <f>'S3 Maquette'!F23</f>
        <v>Modification</v>
      </c>
      <c r="D23" s="7"/>
      <c r="E23" s="7"/>
      <c r="F23" s="7"/>
      <c r="G23" s="44"/>
      <c r="H23" s="44" t="s">
        <v>375</v>
      </c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Maquette'!B25</f>
        <v>Statistiques avancées</v>
      </c>
      <c r="B24" s="47" t="str">
        <f>'S3 Maquette'!C25</f>
        <v>ECUE</v>
      </c>
      <c r="C24" s="46">
        <f>'S3 Maquette'!F25</f>
        <v>0</v>
      </c>
      <c r="D24" s="7">
        <v>1</v>
      </c>
      <c r="E24" s="7" t="s">
        <v>375</v>
      </c>
      <c r="F24" s="7" t="s">
        <v>375</v>
      </c>
      <c r="G24" s="44"/>
      <c r="H24" s="44"/>
      <c r="I24" s="44" t="s">
        <v>375</v>
      </c>
      <c r="J24" s="44">
        <v>7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Maquette'!B26</f>
        <v>Bases en recueil et traitement statistique des données</v>
      </c>
      <c r="B25" s="47" t="str">
        <f>'S3 Maquette'!C26</f>
        <v>ECUE</v>
      </c>
      <c r="C25" s="46">
        <f>'S3 Maquette'!F26</f>
        <v>0</v>
      </c>
      <c r="D25" s="7">
        <v>1</v>
      </c>
      <c r="E25" s="7" t="s">
        <v>375</v>
      </c>
      <c r="F25" s="7" t="s">
        <v>375</v>
      </c>
      <c r="G25" s="44"/>
      <c r="H25" s="44"/>
      <c r="I25" s="44" t="s">
        <v>375</v>
      </c>
      <c r="J25" s="44">
        <v>7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Maquette'!B27</f>
        <v>ANALYSE DU DISCOURS</v>
      </c>
      <c r="B26" s="47" t="str">
        <f>'S3 Maquette'!C27</f>
        <v>UE</v>
      </c>
      <c r="C26" s="46" t="str">
        <f>'S3 Maquette'!F27</f>
        <v>Modification</v>
      </c>
      <c r="D26" s="7">
        <v>1</v>
      </c>
      <c r="E26" s="7" t="s">
        <v>375</v>
      </c>
      <c r="F26" s="7" t="s">
        <v>375</v>
      </c>
      <c r="G26" s="44"/>
      <c r="H26" s="44" t="s">
        <v>375</v>
      </c>
      <c r="I26" s="44" t="s">
        <v>375</v>
      </c>
      <c r="J26" s="44">
        <v>7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'S3 Maquette'!B28</f>
        <v>COMMUNICATION PROFESSIONNELLE</v>
      </c>
      <c r="B27" s="47" t="str">
        <f>'S3 Maquette'!C28</f>
        <v>UE</v>
      </c>
      <c r="C27" s="46" t="str">
        <f>'S3 Maquette'!F28</f>
        <v>Création</v>
      </c>
      <c r="D27" s="7"/>
      <c r="E27" s="7"/>
      <c r="F27" s="7"/>
      <c r="G27" s="44"/>
      <c r="H27" s="44" t="s">
        <v>375</v>
      </c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'S3 Maquette'!B29</f>
        <v>Anglais professionnel</v>
      </c>
      <c r="B28" s="47" t="str">
        <f>'S3 Maquette'!C29</f>
        <v>ECUE</v>
      </c>
      <c r="C28" s="46" t="str">
        <f>'S3 Maquette'!F29</f>
        <v>Création</v>
      </c>
      <c r="D28" s="7">
        <v>1</v>
      </c>
      <c r="E28" s="7" t="s">
        <v>375</v>
      </c>
      <c r="F28" s="7" t="s">
        <v>375</v>
      </c>
      <c r="G28" s="44"/>
      <c r="H28" s="44"/>
      <c r="I28" s="44" t="s">
        <v>375</v>
      </c>
      <c r="J28" s="44">
        <v>7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1"/>
    </row>
    <row r="29" spans="1:20" ht="30.6" customHeight="1">
      <c r="A29" s="47" t="str">
        <f>'S3 Maquette'!B30</f>
        <v>Séminaires</v>
      </c>
      <c r="B29" s="47" t="str">
        <f>'S3 Maquette'!C30</f>
        <v>ECUE</v>
      </c>
      <c r="C29" s="46">
        <f>'S3 Maquette'!F30</f>
        <v>0</v>
      </c>
      <c r="D29" s="7"/>
      <c r="E29" s="7" t="s">
        <v>376</v>
      </c>
      <c r="F29" s="7" t="s">
        <v>375</v>
      </c>
      <c r="G29" s="44"/>
      <c r="H29" s="44"/>
      <c r="I29" s="44"/>
      <c r="J29" s="44"/>
      <c r="K29" s="44" t="s">
        <v>18</v>
      </c>
      <c r="L29" s="44"/>
      <c r="M29" s="44"/>
      <c r="N29" s="44"/>
      <c r="O29" s="44"/>
      <c r="P29" s="44"/>
      <c r="Q29" s="44"/>
      <c r="R29" s="44"/>
      <c r="S29" s="12"/>
      <c r="T29" s="1" t="s">
        <v>460</v>
      </c>
    </row>
    <row r="30" spans="1:20" ht="30.6" customHeight="1">
      <c r="A30" s="47" t="str">
        <f>'S3 Maquette'!B31</f>
        <v>RESSOURCES HUMAINES 1</v>
      </c>
      <c r="B30" s="47" t="str">
        <f>'S3 Maquette'!C31</f>
        <v>UE</v>
      </c>
      <c r="C30" s="46" t="str">
        <f>'S3 Maquette'!F31</f>
        <v>Création</v>
      </c>
      <c r="D30" s="7"/>
      <c r="E30" s="7"/>
      <c r="F30" s="7"/>
      <c r="G30" s="44"/>
      <c r="H30" s="44" t="s">
        <v>375</v>
      </c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 t="str">
        <f>'S3 Maquette'!B32</f>
        <v>Aménagement du poste</v>
      </c>
      <c r="B31" s="47" t="str">
        <f>'S3 Maquette'!C32</f>
        <v>ECUE</v>
      </c>
      <c r="C31" s="46" t="str">
        <f>'S3 Maquette'!F32</f>
        <v>Création</v>
      </c>
      <c r="D31" s="7">
        <v>1</v>
      </c>
      <c r="E31" s="7"/>
      <c r="F31" s="7"/>
      <c r="G31" s="44"/>
      <c r="H31" s="44"/>
      <c r="I31" s="44" t="s">
        <v>375</v>
      </c>
      <c r="J31" s="44">
        <v>7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'S3 Maquette'!B33</f>
        <v>Gestion des ressources humaines</v>
      </c>
      <c r="B32" s="47" t="str">
        <f>'S3 Maquette'!C33</f>
        <v>ECUE</v>
      </c>
      <c r="C32" s="46" t="str">
        <f>'S3 Maquette'!F33</f>
        <v>Création</v>
      </c>
      <c r="D32" s="7">
        <v>1</v>
      </c>
      <c r="E32" s="7"/>
      <c r="F32" s="7"/>
      <c r="G32" s="44"/>
      <c r="H32" s="44"/>
      <c r="I32" s="44" t="s">
        <v>375</v>
      </c>
      <c r="J32" s="44">
        <v>7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'S3 Maquette'!B34</f>
        <v>Recrutement et évaluation</v>
      </c>
      <c r="B33" s="47" t="str">
        <f>'S3 Maquette'!C34</f>
        <v>ECUE</v>
      </c>
      <c r="C33" s="46" t="str">
        <f>'S3 Maquette'!F34</f>
        <v>Création</v>
      </c>
      <c r="D33" s="7">
        <v>1</v>
      </c>
      <c r="E33" s="7"/>
      <c r="F33" s="7"/>
      <c r="G33" s="44"/>
      <c r="H33" s="44"/>
      <c r="I33" s="44" t="s">
        <v>375</v>
      </c>
      <c r="J33" s="44">
        <v>7</v>
      </c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  <c r="T33" s="1"/>
    </row>
    <row r="34" spans="1:20" ht="30.6" customHeight="1">
      <c r="A34" s="47" t="str">
        <f>'S3 Maquette'!B35</f>
        <v>PROBLEMATIQUES DE RESPONSABILITE SOCIALE 1</v>
      </c>
      <c r="B34" s="47" t="str">
        <f>'S3 Maquette'!C35</f>
        <v>UE</v>
      </c>
      <c r="C34" s="46" t="str">
        <f>'S3 Maquette'!F35</f>
        <v>Création</v>
      </c>
      <c r="D34" s="7"/>
      <c r="E34" s="7"/>
      <c r="F34" s="7"/>
      <c r="G34" s="44"/>
      <c r="H34" s="44" t="s">
        <v>375</v>
      </c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'S3 Maquette'!B36</f>
        <v>Risques psychosociaux</v>
      </c>
      <c r="B35" s="47" t="str">
        <f>'S3 Maquette'!C36</f>
        <v>ECUE</v>
      </c>
      <c r="C35" s="46" t="str">
        <f>'S3 Maquette'!F36</f>
        <v>Création</v>
      </c>
      <c r="D35" s="7">
        <v>1</v>
      </c>
      <c r="E35" s="7"/>
      <c r="F35" s="7"/>
      <c r="G35" s="44"/>
      <c r="H35" s="44"/>
      <c r="I35" s="44" t="s">
        <v>375</v>
      </c>
      <c r="J35" s="44">
        <v>7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6" customHeight="1">
      <c r="A36" s="47" t="str">
        <f>'S3 Maquette'!B37</f>
        <v>Menaces sociales et environnementales</v>
      </c>
      <c r="B36" s="47" t="str">
        <f>'S3 Maquette'!C37</f>
        <v>ECUE</v>
      </c>
      <c r="C36" s="46" t="str">
        <f>'S3 Maquette'!F37</f>
        <v>Création</v>
      </c>
      <c r="D36" s="7">
        <v>1</v>
      </c>
      <c r="E36" s="7"/>
      <c r="F36" s="7"/>
      <c r="G36" s="44"/>
      <c r="H36" s="44"/>
      <c r="I36" s="44" t="s">
        <v>375</v>
      </c>
      <c r="J36" s="44">
        <v>7</v>
      </c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12"/>
      <c r="T36" s="1"/>
    </row>
    <row r="37" spans="1:20" ht="30.6" customHeight="1">
      <c r="A37" s="47" t="str">
        <f>'S3 Maquette'!B38</f>
        <v>SWITCH ODYSSEE</v>
      </c>
      <c r="B37" s="47" t="str">
        <f>'S3 Maquette'!C38</f>
        <v>UE</v>
      </c>
      <c r="C37" s="46" t="str">
        <f>'S3 Maquette'!F38</f>
        <v>Création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'S3 Maquette'!B39</f>
        <v>0</v>
      </c>
      <c r="B38" s="47">
        <f>'S3 Maquette'!C39</f>
        <v>0</v>
      </c>
      <c r="C38" s="46">
        <f>'S3 Maquette'!F39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'S3 Maquette'!B40</f>
        <v>0</v>
      </c>
      <c r="B39" s="47">
        <f>'S3 Maquette'!C40</f>
        <v>0</v>
      </c>
      <c r="C39" s="46">
        <f>'S3 Maquette'!F40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'S3 Maquette'!B41</f>
        <v>0</v>
      </c>
      <c r="B40" s="47">
        <f>'S3 Maquette'!C41</f>
        <v>0</v>
      </c>
      <c r="C40" s="46">
        <f>'S3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'S3 Maquette'!B42</f>
        <v>0</v>
      </c>
      <c r="B41" s="47">
        <f>'S3 Maquette'!C42</f>
        <v>0</v>
      </c>
      <c r="C41" s="46">
        <f>'S3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'S3 Maquette'!B43</f>
        <v>0</v>
      </c>
      <c r="B42" s="47">
        <f>'S3 Maquette'!C43</f>
        <v>0</v>
      </c>
      <c r="C42" s="46">
        <f>'S3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Maquette'!B44</f>
        <v>0</v>
      </c>
      <c r="B43" s="47">
        <f>'S3 Maquette'!C44</f>
        <v>0</v>
      </c>
      <c r="C43" s="46">
        <f>'S3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Maquette'!B45</f>
        <v>0</v>
      </c>
      <c r="B44" s="47">
        <f>'S3 Maquette'!C45</f>
        <v>0</v>
      </c>
      <c r="C44" s="46">
        <f>'S3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Maquette'!B46</f>
        <v>0</v>
      </c>
      <c r="B45" s="47">
        <f>'S3 Maquette'!C46</f>
        <v>0</v>
      </c>
      <c r="C45" s="46">
        <f>'S3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Maquette'!B47</f>
        <v>0</v>
      </c>
      <c r="B46" s="47">
        <f>'S3 Maquette'!C47</f>
        <v>0</v>
      </c>
      <c r="C46" s="46">
        <f>'S3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Maquette'!B48</f>
        <v>0</v>
      </c>
      <c r="B47" s="47">
        <f>'S3 Maquette'!C48</f>
        <v>0</v>
      </c>
      <c r="C47" s="46">
        <f>'S3 Maquette'!F48</f>
        <v>0</v>
      </c>
      <c r="D47" s="45"/>
      <c r="E47" s="45"/>
      <c r="F47" s="45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Maquette'!B49</f>
        <v>0</v>
      </c>
      <c r="B48" s="47">
        <f>'S3 Maquette'!C49</f>
        <v>0</v>
      </c>
      <c r="C48" s="46">
        <f>'S3 Maquette'!F49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Maquette'!B50</f>
        <v>0</v>
      </c>
      <c r="B49" s="47">
        <f>'S3 Maquette'!C50</f>
        <v>0</v>
      </c>
      <c r="C49" s="46">
        <f>'S3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Maquette'!B51</f>
        <v>0</v>
      </c>
      <c r="B50" s="47">
        <f>'S3 Maquette'!C51</f>
        <v>0</v>
      </c>
      <c r="C50" s="46">
        <f>'S3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Maquette'!B52</f>
        <v>0</v>
      </c>
      <c r="B51" s="47">
        <f>'S3 Maquette'!C52</f>
        <v>0</v>
      </c>
      <c r="C51" s="46">
        <f>'S3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Maquette'!B53</f>
        <v>0</v>
      </c>
      <c r="B52" s="47">
        <f>'S3 Maquette'!C53</f>
        <v>0</v>
      </c>
      <c r="C52" s="46">
        <f>'S3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Maquette'!B54</f>
        <v>0</v>
      </c>
      <c r="B53" s="47">
        <f>'S3 Maquette'!C54</f>
        <v>0</v>
      </c>
      <c r="C53" s="46">
        <f>'S3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Maquette'!B55</f>
        <v>0</v>
      </c>
      <c r="B54" s="47">
        <f>'S3 Maquette'!C55</f>
        <v>0</v>
      </c>
      <c r="C54" s="46">
        <f>'S3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Maquette'!B56</f>
        <v>0</v>
      </c>
      <c r="B55" s="47">
        <f>'S3 Maquette'!C56</f>
        <v>0</v>
      </c>
      <c r="C55" s="46">
        <f>'S3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Maquette'!B57</f>
        <v>0</v>
      </c>
      <c r="B56" s="47">
        <f>'S3 Maquette'!C57</f>
        <v>0</v>
      </c>
      <c r="C56" s="46">
        <f>'S3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Maquette'!B58</f>
        <v>0</v>
      </c>
      <c r="B57" s="47">
        <f>'S3 Maquette'!C58</f>
        <v>0</v>
      </c>
      <c r="C57" s="46">
        <f>'S3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Maquette'!B59</f>
        <v>0</v>
      </c>
      <c r="B58" s="47">
        <f>'S3 Maquette'!C59</f>
        <v>0</v>
      </c>
      <c r="C58" s="46">
        <f>'S3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Maquette'!B60</f>
        <v>0</v>
      </c>
      <c r="B59" s="47">
        <f>'S3 Maquette'!C60</f>
        <v>0</v>
      </c>
      <c r="C59" s="46">
        <f>'S3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Maquette'!B61</f>
        <v>0</v>
      </c>
      <c r="B60" s="47">
        <f>'S3 Maquette'!C61</f>
        <v>0</v>
      </c>
      <c r="C60" s="46">
        <f>'S3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Maquette'!B62</f>
        <v>0</v>
      </c>
      <c r="B61" s="47">
        <f>'S3 Maquette'!C62</f>
        <v>0</v>
      </c>
      <c r="C61" s="46">
        <f>'S3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Maquette'!B63</f>
        <v>0</v>
      </c>
      <c r="B62" s="47">
        <f>'S3 Maquette'!C63</f>
        <v>0</v>
      </c>
      <c r="C62" s="46">
        <f>'S3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Maquette'!B64</f>
        <v>0</v>
      </c>
      <c r="B63" s="47">
        <f>'S3 Maquette'!C64</f>
        <v>0</v>
      </c>
      <c r="C63" s="46">
        <f>'S3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Maquette'!B65</f>
        <v>0</v>
      </c>
      <c r="B64" s="47">
        <f>'S3 Maquette'!C65</f>
        <v>0</v>
      </c>
      <c r="C64" s="46">
        <f>'S3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Maquette'!B66</f>
        <v>0</v>
      </c>
      <c r="B65" s="47">
        <f>'S3 Maquette'!C66</f>
        <v>0</v>
      </c>
      <c r="C65" s="46">
        <f>'S3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Maquette'!B67</f>
        <v>0</v>
      </c>
      <c r="B66" s="47">
        <f>'S3 Maquette'!C67</f>
        <v>0</v>
      </c>
      <c r="C66" s="46">
        <f>'S3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Maquette'!B68</f>
        <v>0</v>
      </c>
      <c r="B67" s="47">
        <f>'S3 Maquette'!C68</f>
        <v>0</v>
      </c>
      <c r="C67" s="46">
        <f>'S3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Maquette'!B69</f>
        <v>0</v>
      </c>
      <c r="B68" s="47">
        <f>'S3 Maquette'!C69</f>
        <v>0</v>
      </c>
      <c r="C68" s="46">
        <f>'S3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Maquette'!B70</f>
        <v>0</v>
      </c>
      <c r="B69" s="47">
        <f>'S3 Maquette'!C70</f>
        <v>0</v>
      </c>
      <c r="C69" s="46">
        <f>'S3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Maquette'!B71</f>
        <v>0</v>
      </c>
      <c r="B70" s="47">
        <f>'S3 Maquette'!C71</f>
        <v>0</v>
      </c>
      <c r="C70" s="46">
        <f>'S3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Maquette'!B72</f>
        <v>0</v>
      </c>
      <c r="B71" s="47">
        <f>'S3 Maquette'!C72</f>
        <v>0</v>
      </c>
      <c r="C71" s="46">
        <f>'S3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Maquette'!B73</f>
        <v>0</v>
      </c>
      <c r="B72" s="47">
        <f>'S3 Maquette'!C73</f>
        <v>0</v>
      </c>
      <c r="C72" s="46">
        <f>'S3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Maquette'!B74</f>
        <v>0</v>
      </c>
      <c r="B73" s="47">
        <f>'S3 Maquette'!C74</f>
        <v>0</v>
      </c>
      <c r="C73" s="46">
        <f>'S3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Maquette'!B75</f>
        <v>0</v>
      </c>
      <c r="B74" s="47">
        <f>'S3 Maquette'!C75</f>
        <v>0</v>
      </c>
      <c r="C74" s="46">
        <f>'S3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Maquette'!B76</f>
        <v>0</v>
      </c>
      <c r="B75" s="47">
        <f>'S3 Maquette'!C76</f>
        <v>0</v>
      </c>
      <c r="C75" s="46">
        <f>'S3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Maquette'!B77</f>
        <v>0</v>
      </c>
      <c r="B76" s="47">
        <f>'S3 Maquette'!C77</f>
        <v>0</v>
      </c>
      <c r="C76" s="46">
        <f>'S3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Maquette'!B78</f>
        <v>0</v>
      </c>
      <c r="B77" s="47">
        <f>'S3 Maquette'!C78</f>
        <v>0</v>
      </c>
      <c r="C77" s="46">
        <f>'S3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Maquette'!B79</f>
        <v>0</v>
      </c>
      <c r="B78" s="47">
        <f>'S3 Maquette'!C79</f>
        <v>0</v>
      </c>
      <c r="C78" s="46">
        <f>'S3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Maquette'!B80</f>
        <v>0</v>
      </c>
      <c r="B79" s="47">
        <f>'S3 Maquette'!C80</f>
        <v>0</v>
      </c>
      <c r="C79" s="46">
        <f>'S3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Maquette'!B81</f>
        <v>0</v>
      </c>
      <c r="B80" s="47">
        <f>'S3 Maquette'!C81</f>
        <v>0</v>
      </c>
      <c r="C80" s="46">
        <f>'S3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Maquette'!B82</f>
        <v>0</v>
      </c>
      <c r="B81" s="47">
        <f>'S3 Maquette'!C82</f>
        <v>0</v>
      </c>
      <c r="C81" s="46">
        <f>'S3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Maquette'!B83</f>
        <v>0</v>
      </c>
      <c r="B82" s="47">
        <f>'S3 Maquette'!C83</f>
        <v>0</v>
      </c>
      <c r="C82" s="46">
        <f>'S3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Maquette'!B84</f>
        <v>0</v>
      </c>
      <c r="B83" s="47">
        <f>'S3 Maquette'!C84</f>
        <v>0</v>
      </c>
      <c r="C83" s="46">
        <f>'S3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Maquette'!B85</f>
        <v>0</v>
      </c>
      <c r="B84" s="47">
        <f>'S3 Maquette'!C85</f>
        <v>0</v>
      </c>
      <c r="C84" s="46">
        <f>'S3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Maquette'!B86</f>
        <v>0</v>
      </c>
      <c r="B85" s="47">
        <f>'S3 Maquette'!C86</f>
        <v>0</v>
      </c>
      <c r="C85" s="46">
        <f>'S3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Maquette'!B87</f>
        <v>0</v>
      </c>
      <c r="B86" s="47">
        <f>'S3 Maquette'!C87</f>
        <v>0</v>
      </c>
      <c r="C86" s="46">
        <f>'S3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Maquette'!B88</f>
        <v>0</v>
      </c>
      <c r="B87" s="47">
        <f>'S3 Maquette'!C88</f>
        <v>0</v>
      </c>
      <c r="C87" s="46">
        <f>'S3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Maquette'!B89</f>
        <v>0</v>
      </c>
      <c r="B88" s="47">
        <f>'S3 Maquette'!C89</f>
        <v>0</v>
      </c>
      <c r="C88" s="46">
        <f>'S3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Maquette'!B90</f>
        <v>0</v>
      </c>
      <c r="B89" s="47">
        <f>'S3 Maquette'!C90</f>
        <v>0</v>
      </c>
      <c r="C89" s="46">
        <f>'S3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Maquette'!B91</f>
        <v>0</v>
      </c>
      <c r="B90" s="47">
        <f>'S3 Maquette'!C91</f>
        <v>0</v>
      </c>
      <c r="C90" s="46">
        <f>'S3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Maquette'!B92</f>
        <v>0</v>
      </c>
      <c r="B91" s="47">
        <f>'S3 Maquette'!C92</f>
        <v>0</v>
      </c>
      <c r="C91" s="46">
        <f>'S3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Maquette'!B93</f>
        <v>0</v>
      </c>
      <c r="B92" s="47">
        <f>'S3 Maquette'!C93</f>
        <v>0</v>
      </c>
      <c r="C92" s="46">
        <f>'S3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Maquette'!B94</f>
        <v>0</v>
      </c>
      <c r="B93" s="47">
        <f>'S3 Maquette'!C94</f>
        <v>0</v>
      </c>
      <c r="C93" s="46">
        <f>'S3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Maquette'!B95</f>
        <v>0</v>
      </c>
      <c r="B94" s="47">
        <f>'S3 Maquette'!C95</f>
        <v>0</v>
      </c>
      <c r="C94" s="46">
        <f>'S3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Maquette'!B96</f>
        <v>0</v>
      </c>
      <c r="B95" s="47">
        <f>'S3 Maquette'!C96</f>
        <v>0</v>
      </c>
      <c r="C95" s="46">
        <f>'S3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Maquette'!B97</f>
        <v>0</v>
      </c>
      <c r="B96" s="47">
        <f>'S3 Maquette'!C97</f>
        <v>0</v>
      </c>
      <c r="C96" s="46">
        <f>'S3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Maquette'!B98</f>
        <v>0</v>
      </c>
      <c r="B97" s="47">
        <f>'S3 Maquette'!C98</f>
        <v>0</v>
      </c>
      <c r="C97" s="46">
        <f>'S3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Maquette'!B99</f>
        <v>0</v>
      </c>
      <c r="B98" s="47">
        <f>'S3 Maquette'!C99</f>
        <v>0</v>
      </c>
      <c r="C98" s="46">
        <f>'S3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Maquette'!B100</f>
        <v>0</v>
      </c>
      <c r="B99" s="47">
        <f>'S3 Maquette'!C100</f>
        <v>0</v>
      </c>
      <c r="C99" s="46">
        <f>'S3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Maquette'!B101</f>
        <v>0</v>
      </c>
      <c r="B100" s="47">
        <f>'S3 Maquette'!C101</f>
        <v>0</v>
      </c>
      <c r="C100" s="46">
        <f>'S3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Maquette'!B102</f>
        <v>0</v>
      </c>
      <c r="B101" s="47">
        <f>'S3 Maquette'!C102</f>
        <v>0</v>
      </c>
      <c r="C101" s="46">
        <f>'S3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Maquette'!B103</f>
        <v>0</v>
      </c>
      <c r="B102" s="47">
        <f>'S3 Maquette'!C103</f>
        <v>0</v>
      </c>
      <c r="C102" s="46">
        <f>'S3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Maquette'!B104</f>
        <v>0</v>
      </c>
      <c r="B103" s="47">
        <f>'S3 Maquette'!C104</f>
        <v>0</v>
      </c>
      <c r="C103" s="46">
        <f>'S3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Maquette'!B105</f>
        <v>0</v>
      </c>
      <c r="B104" s="47">
        <f>'S3 Maquette'!C105</f>
        <v>0</v>
      </c>
      <c r="C104" s="46">
        <f>'S3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Maquette'!B106</f>
        <v>0</v>
      </c>
      <c r="B105" s="47">
        <f>'S3 Maquette'!C106</f>
        <v>0</v>
      </c>
      <c r="C105" s="46">
        <f>'S3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Maquette'!B107</f>
        <v>0</v>
      </c>
      <c r="B106" s="47">
        <f>'S3 Maquette'!C107</f>
        <v>0</v>
      </c>
      <c r="C106" s="46">
        <f>'S3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Maquette'!B108</f>
        <v>0</v>
      </c>
      <c r="B107" s="47">
        <f>'S3 Maquette'!C108</f>
        <v>0</v>
      </c>
      <c r="C107" s="46">
        <f>'S3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Maquette'!B109</f>
        <v>0</v>
      </c>
      <c r="B108" s="47">
        <f>'S3 Maquette'!C109</f>
        <v>0</v>
      </c>
      <c r="C108" s="46">
        <f>'S3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Maquette'!B110</f>
        <v>0</v>
      </c>
      <c r="B109" s="47">
        <f>'S3 Maquette'!C110</f>
        <v>0</v>
      </c>
      <c r="C109" s="46">
        <f>'S3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Maquette'!B111</f>
        <v>0</v>
      </c>
      <c r="B110" s="47">
        <f>'S3 Maquette'!C111</f>
        <v>0</v>
      </c>
      <c r="C110" s="46">
        <f>'S3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Maquette'!B112</f>
        <v>0</v>
      </c>
      <c r="B111" s="47">
        <f>'S3 Maquette'!C112</f>
        <v>0</v>
      </c>
      <c r="C111" s="46">
        <f>'S3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Maquette'!B113</f>
        <v>0</v>
      </c>
      <c r="B112" s="47">
        <f>'S3 Maquette'!C113</f>
        <v>0</v>
      </c>
      <c r="C112" s="46">
        <f>'S3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Maquette'!B114</f>
        <v>0</v>
      </c>
      <c r="B113" s="47">
        <f>'S3 Maquette'!C114</f>
        <v>0</v>
      </c>
      <c r="C113" s="46">
        <f>'S3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Maquette'!B115</f>
        <v>0</v>
      </c>
      <c r="B114" s="47">
        <f>'S3 Maquette'!C115</f>
        <v>0</v>
      </c>
      <c r="C114" s="46">
        <f>'S3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Maquette'!B116</f>
        <v>0</v>
      </c>
      <c r="B115" s="47">
        <f>'S3 Maquette'!C116</f>
        <v>0</v>
      </c>
      <c r="C115" s="46">
        <f>'S3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Maquette'!B117</f>
        <v>0</v>
      </c>
      <c r="B116" s="47">
        <f>'S3 Maquette'!C117</f>
        <v>0</v>
      </c>
      <c r="C116" s="46">
        <f>'S3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Maquette'!B118</f>
        <v>0</v>
      </c>
      <c r="B117" s="47">
        <f>'S3 Maquette'!C118</f>
        <v>0</v>
      </c>
      <c r="C117" s="46">
        <f>'S3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Maquette'!B119</f>
        <v>0</v>
      </c>
      <c r="B118" s="47">
        <f>'S3 Maquette'!C119</f>
        <v>0</v>
      </c>
      <c r="C118" s="46">
        <f>'S3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Maquette'!B120</f>
        <v>0</v>
      </c>
      <c r="B119" s="47">
        <f>'S3 Maquette'!C120</f>
        <v>0</v>
      </c>
      <c r="C119" s="46">
        <f>'S3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Maquette'!B121</f>
        <v>0</v>
      </c>
      <c r="B120" s="47">
        <f>'S3 Maquette'!C121</f>
        <v>0</v>
      </c>
      <c r="C120" s="46">
        <f>'S3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Maquette'!B122</f>
        <v>0</v>
      </c>
      <c r="B121" s="47">
        <f>'S3 Maquette'!C122</f>
        <v>0</v>
      </c>
      <c r="C121" s="46">
        <f>'S3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Maquette'!B123</f>
        <v>0</v>
      </c>
      <c r="B122" s="47">
        <f>'S3 Maquette'!C123</f>
        <v>0</v>
      </c>
      <c r="C122" s="46">
        <f>'S3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Maquette'!B124</f>
        <v>0</v>
      </c>
      <c r="B123" s="47">
        <f>'S3 Maquette'!C124</f>
        <v>0</v>
      </c>
      <c r="C123" s="46">
        <f>'S3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Maquette'!B125</f>
        <v>0</v>
      </c>
      <c r="B124" s="47">
        <f>'S3 Maquette'!C125</f>
        <v>0</v>
      </c>
      <c r="C124" s="46">
        <f>'S3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Maquette'!B126</f>
        <v>0</v>
      </c>
      <c r="B125" s="47">
        <f>'S3 Maquette'!C126</f>
        <v>0</v>
      </c>
      <c r="C125" s="46">
        <f>'S3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Maquette'!B127</f>
        <v>0</v>
      </c>
      <c r="B126" s="47">
        <f>'S3 Maquette'!C127</f>
        <v>0</v>
      </c>
      <c r="C126" s="46">
        <f>'S3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Maquette'!B128</f>
        <v>0</v>
      </c>
      <c r="B127" s="47">
        <f>'S3 Maquette'!C128</f>
        <v>0</v>
      </c>
      <c r="C127" s="46">
        <f>'S3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Maquette'!B129</f>
        <v>0</v>
      </c>
      <c r="B128" s="47">
        <f>'S3 Maquette'!C129</f>
        <v>0</v>
      </c>
      <c r="C128" s="46">
        <f>'S3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Maquette'!B130</f>
        <v>0</v>
      </c>
      <c r="B129" s="47">
        <f>'S3 Maquette'!C130</f>
        <v>0</v>
      </c>
      <c r="C129" s="46">
        <f>'S3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Maquette'!B131</f>
        <v>0</v>
      </c>
      <c r="B130" s="47">
        <f>'S3 Maquette'!C131</f>
        <v>0</v>
      </c>
      <c r="C130" s="46">
        <f>'S3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Maquette'!B132</f>
        <v>0</v>
      </c>
      <c r="B131" s="47">
        <f>'S3 Maquette'!C132</f>
        <v>0</v>
      </c>
      <c r="C131" s="46">
        <f>'S3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Maquette'!B133</f>
        <v>0</v>
      </c>
      <c r="B132" s="47">
        <f>'S3 Maquette'!C133</f>
        <v>0</v>
      </c>
      <c r="C132" s="46">
        <f>'S3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Maquette'!B134</f>
        <v>0</v>
      </c>
      <c r="B133" s="47">
        <f>'S3 Maquette'!C134</f>
        <v>0</v>
      </c>
      <c r="C133" s="46">
        <f>'S3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Maquette'!B135</f>
        <v>0</v>
      </c>
      <c r="B134" s="47">
        <f>'S3 Maquette'!C135</f>
        <v>0</v>
      </c>
      <c r="C134" s="46">
        <f>'S3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Maquette'!B136</f>
        <v>0</v>
      </c>
      <c r="B135" s="47">
        <f>'S3 Maquette'!C136</f>
        <v>0</v>
      </c>
      <c r="C135" s="46">
        <f>'S3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Maquette'!B137</f>
        <v>0</v>
      </c>
      <c r="B136" s="47">
        <f>'S3 Maquette'!C137</f>
        <v>0</v>
      </c>
      <c r="C136" s="46">
        <f>'S3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Maquette'!B138</f>
        <v>0</v>
      </c>
      <c r="B137" s="47">
        <f>'S3 Maquette'!C138</f>
        <v>0</v>
      </c>
      <c r="C137" s="46">
        <f>'S3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Maquette'!B139</f>
        <v>0</v>
      </c>
      <c r="B138" s="47">
        <f>'S3 Maquette'!C139</f>
        <v>0</v>
      </c>
      <c r="C138" s="46">
        <f>'S3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Maquette'!B140</f>
        <v>0</v>
      </c>
      <c r="B139" s="47">
        <f>'S3 Maquette'!C140</f>
        <v>0</v>
      </c>
      <c r="C139" s="46">
        <f>'S3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Maquette'!B141</f>
        <v>0</v>
      </c>
      <c r="B140" s="47">
        <f>'S3 Maquette'!C141</f>
        <v>0</v>
      </c>
      <c r="C140" s="46">
        <f>'S3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Maquette'!B142</f>
        <v>0</v>
      </c>
      <c r="B141" s="47">
        <f>'S3 Maquette'!C142</f>
        <v>0</v>
      </c>
      <c r="C141" s="46">
        <f>'S3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Maquette'!B143</f>
        <v>0</v>
      </c>
      <c r="B142" s="47">
        <f>'S3 Maquette'!C143</f>
        <v>0</v>
      </c>
      <c r="C142" s="46">
        <f>'S3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Maquette'!B144</f>
        <v>0</v>
      </c>
      <c r="B143" s="47">
        <f>'S3 Maquette'!C144</f>
        <v>0</v>
      </c>
      <c r="C143" s="46">
        <f>'S3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Maquette'!B145</f>
        <v>0</v>
      </c>
      <c r="B144" s="47">
        <f>'S3 Maquette'!C145</f>
        <v>0</v>
      </c>
      <c r="C144" s="46">
        <f>'S3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Maquette'!B146</f>
        <v>0</v>
      </c>
      <c r="B145" s="47">
        <f>'S3 Maquette'!C146</f>
        <v>0</v>
      </c>
      <c r="C145" s="46">
        <f>'S3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Maquette'!B147</f>
        <v>0</v>
      </c>
      <c r="B146" s="47">
        <f>'S3 Maquette'!C147</f>
        <v>0</v>
      </c>
      <c r="C146" s="46">
        <f>'S3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Maquette'!B148</f>
        <v>0</v>
      </c>
      <c r="B147" s="47">
        <f>'S3 Maquette'!C148</f>
        <v>0</v>
      </c>
      <c r="C147" s="46">
        <f>'S3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Maquette'!B149</f>
        <v>0</v>
      </c>
      <c r="B148" s="47">
        <f>'S3 Maquette'!C149</f>
        <v>0</v>
      </c>
      <c r="C148" s="46">
        <f>'S3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Maquette'!B150</f>
        <v>0</v>
      </c>
      <c r="B149" s="47">
        <f>'S3 Maquette'!C150</f>
        <v>0</v>
      </c>
      <c r="C149" s="46">
        <f>'S3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Maquette'!B151</f>
        <v>0</v>
      </c>
      <c r="B150" s="47">
        <f>'S3 Maquette'!C151</f>
        <v>0</v>
      </c>
      <c r="C150" s="46">
        <f>'S3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Maquette'!B152</f>
        <v>0</v>
      </c>
      <c r="B151" s="47">
        <f>'S3 Maquette'!C152</f>
        <v>0</v>
      </c>
      <c r="C151" s="46">
        <f>'S3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Maquette'!B153</f>
        <v>0</v>
      </c>
      <c r="B152" s="47">
        <f>'S3 Maquette'!C153</f>
        <v>0</v>
      </c>
      <c r="C152" s="46">
        <f>'S3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Maquette'!B154</f>
        <v>0</v>
      </c>
      <c r="B153" s="47">
        <f>'S3 Maquette'!C154</f>
        <v>0</v>
      </c>
      <c r="C153" s="46">
        <f>'S3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Maquette'!B155</f>
        <v>0</v>
      </c>
      <c r="B154" s="47">
        <f>'S3 Maquette'!C155</f>
        <v>0</v>
      </c>
      <c r="C154" s="46">
        <f>'S3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Maquette'!B156</f>
        <v>0</v>
      </c>
      <c r="B155" s="47">
        <f>'S3 Maquette'!C156</f>
        <v>0</v>
      </c>
      <c r="C155" s="46">
        <f>'S3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Maquette'!B157</f>
        <v>0</v>
      </c>
      <c r="B156" s="47">
        <f>'S3 Maquette'!C157</f>
        <v>0</v>
      </c>
      <c r="C156" s="46">
        <f>'S3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Maquette'!B158</f>
        <v>0</v>
      </c>
      <c r="B157" s="47">
        <f>'S3 Maquette'!C158</f>
        <v>0</v>
      </c>
      <c r="C157" s="46">
        <f>'S3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Maquette'!B159</f>
        <v>0</v>
      </c>
      <c r="B158" s="47">
        <f>'S3 Maquette'!C159</f>
        <v>0</v>
      </c>
      <c r="C158" s="46">
        <f>'S3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Maquette'!B160</f>
        <v>0</v>
      </c>
      <c r="B159" s="47">
        <f>'S3 Maquette'!C160</f>
        <v>0</v>
      </c>
      <c r="C159" s="46">
        <f>'S3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Maquette'!B161</f>
        <v>0</v>
      </c>
      <c r="B160" s="47">
        <f>'S3 Maquette'!C161</f>
        <v>0</v>
      </c>
      <c r="C160" s="46">
        <f>'S3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Maquette'!B162</f>
        <v>0</v>
      </c>
      <c r="B161" s="47">
        <f>'S3 Maquette'!C162</f>
        <v>0</v>
      </c>
      <c r="C161" s="46">
        <f>'S3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Maquette'!B163</f>
        <v>0</v>
      </c>
      <c r="B162" s="47">
        <f>'S3 Maquette'!C163</f>
        <v>0</v>
      </c>
      <c r="C162" s="46">
        <f>'S3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Maquette'!B164</f>
        <v>0</v>
      </c>
      <c r="B163" s="47">
        <f>'S3 Maquette'!C164</f>
        <v>0</v>
      </c>
      <c r="C163" s="46">
        <f>'S3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Maquette'!B165</f>
        <v>0</v>
      </c>
      <c r="B164" s="47">
        <f>'S3 Maquette'!C165</f>
        <v>0</v>
      </c>
      <c r="C164" s="46">
        <f>'S3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Maquette'!B166</f>
        <v>0</v>
      </c>
      <c r="B165" s="47">
        <f>'S3 Maquette'!C166</f>
        <v>0</v>
      </c>
      <c r="C165" s="46">
        <f>'S3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Maquette'!B167</f>
        <v>0</v>
      </c>
      <c r="B166" s="47">
        <f>'S3 Maquette'!C167</f>
        <v>0</v>
      </c>
      <c r="C166" s="46">
        <f>'S3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Maquette'!B168</f>
        <v>0</v>
      </c>
      <c r="B167" s="47">
        <f>'S3 Maquette'!C168</f>
        <v>0</v>
      </c>
      <c r="C167" s="46">
        <f>'S3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Maquette'!B169</f>
        <v>0</v>
      </c>
      <c r="B168" s="47">
        <f>'S3 Maquette'!C169</f>
        <v>0</v>
      </c>
      <c r="C168" s="46">
        <f>'S3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Maquette'!B170</f>
        <v>0</v>
      </c>
      <c r="B169" s="47">
        <f>'S3 Maquette'!C170</f>
        <v>0</v>
      </c>
      <c r="C169" s="46">
        <f>'S3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Maquette'!B171</f>
        <v>0</v>
      </c>
      <c r="B170" s="47">
        <f>'S3 Maquette'!C171</f>
        <v>0</v>
      </c>
      <c r="C170" s="46">
        <f>'S3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Maquette'!B172</f>
        <v>0</v>
      </c>
      <c r="B171" s="47">
        <f>'S3 Maquette'!C172</f>
        <v>0</v>
      </c>
      <c r="C171" s="46">
        <f>'S3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Maquette'!B173</f>
        <v>0</v>
      </c>
      <c r="B172" s="47">
        <f>'S3 Maquette'!C173</f>
        <v>0</v>
      </c>
      <c r="C172" s="46">
        <f>'S3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Maquette'!B174</f>
        <v>0</v>
      </c>
      <c r="B173" s="47">
        <f>'S3 Maquette'!C174</f>
        <v>0</v>
      </c>
      <c r="C173" s="46">
        <f>'S3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Maquette'!B175</f>
        <v>0</v>
      </c>
      <c r="B174" s="47">
        <f>'S3 Maquette'!C175</f>
        <v>0</v>
      </c>
      <c r="C174" s="46">
        <f>'S3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Maquette'!B176</f>
        <v>0</v>
      </c>
      <c r="B175" s="47">
        <f>'S3 Maquette'!C176</f>
        <v>0</v>
      </c>
      <c r="C175" s="46">
        <f>'S3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Maquette'!B177</f>
        <v>0</v>
      </c>
      <c r="B176" s="47">
        <f>'S3 Maquette'!C177</f>
        <v>0</v>
      </c>
      <c r="C176" s="46">
        <f>'S3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Maquette'!B178</f>
        <v>0</v>
      </c>
      <c r="B177" s="47">
        <f>'S3 Maquette'!C178</f>
        <v>0</v>
      </c>
      <c r="C177" s="46">
        <f>'S3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Maquette'!B179</f>
        <v>0</v>
      </c>
      <c r="B178" s="47">
        <f>'S3 Maquette'!C179</f>
        <v>0</v>
      </c>
      <c r="C178" s="46">
        <f>'S3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Maquette'!B180</f>
        <v>0</v>
      </c>
      <c r="B179" s="47">
        <f>'S3 Maquette'!C180</f>
        <v>0</v>
      </c>
      <c r="C179" s="46">
        <f>'S3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Maquette'!B181</f>
        <v>0</v>
      </c>
      <c r="B180" s="47">
        <f>'S3 Maquette'!C181</f>
        <v>0</v>
      </c>
      <c r="C180" s="46">
        <f>'S3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Maquette'!B182</f>
        <v>0</v>
      </c>
      <c r="B181" s="47">
        <f>'S3 Maquette'!C182</f>
        <v>0</v>
      </c>
      <c r="C181" s="46">
        <f>'S3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Maquette'!B183</f>
        <v>0</v>
      </c>
      <c r="B182" s="47">
        <f>'S3 Maquette'!C183</f>
        <v>0</v>
      </c>
      <c r="C182" s="46">
        <f>'S3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Maquette'!B184</f>
        <v>0</v>
      </c>
      <c r="B183" s="47">
        <f>'S3 Maquette'!C184</f>
        <v>0</v>
      </c>
      <c r="C183" s="46">
        <f>'S3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Maquette'!B185</f>
        <v>0</v>
      </c>
      <c r="B184" s="47">
        <f>'S3 Maquette'!C185</f>
        <v>0</v>
      </c>
      <c r="C184" s="46">
        <f>'S3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Maquette'!B186</f>
        <v>0</v>
      </c>
      <c r="B185" s="47">
        <f>'S3 Maquette'!C186</f>
        <v>0</v>
      </c>
      <c r="C185" s="46">
        <f>'S3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Maquette'!B187</f>
        <v>0</v>
      </c>
      <c r="B186" s="47">
        <f>'S3 Maquette'!C187</f>
        <v>0</v>
      </c>
      <c r="C186" s="46">
        <f>'S3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Maquette'!B188</f>
        <v>0</v>
      </c>
      <c r="B187" s="47">
        <f>'S3 Maquette'!C188</f>
        <v>0</v>
      </c>
      <c r="C187" s="46">
        <f>'S3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Maquette'!B189</f>
        <v>0</v>
      </c>
      <c r="B188" s="47">
        <f>'S3 Maquette'!C189</f>
        <v>0</v>
      </c>
      <c r="C188" s="46">
        <f>'S3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Maquette'!B190</f>
        <v>0</v>
      </c>
      <c r="B189" s="47">
        <f>'S3 Maquette'!C190</f>
        <v>0</v>
      </c>
      <c r="C189" s="46">
        <f>'S3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Maquette'!B191</f>
        <v>0</v>
      </c>
      <c r="B190" s="47">
        <f>'S3 Maquette'!C191</f>
        <v>0</v>
      </c>
      <c r="C190" s="46">
        <f>'S3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Maquette'!B192</f>
        <v>0</v>
      </c>
      <c r="B191" s="47">
        <f>'S3 Maquette'!C192</f>
        <v>0</v>
      </c>
      <c r="C191" s="46">
        <f>'S3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Maquette'!B193</f>
        <v>0</v>
      </c>
      <c r="B192" s="47">
        <f>'S3 Maquette'!C193</f>
        <v>0</v>
      </c>
      <c r="C192" s="46">
        <f>'S3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Maquette'!B194</f>
        <v>0</v>
      </c>
      <c r="B193" s="47">
        <f>'S3 Maquette'!C194</f>
        <v>0</v>
      </c>
      <c r="C193" s="46">
        <f>'S3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Maquette'!B195</f>
        <v>0</v>
      </c>
      <c r="B194" s="47">
        <f>'S3 Maquette'!C195</f>
        <v>0</v>
      </c>
      <c r="C194" s="46">
        <f>'S3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Maquette'!B196</f>
        <v>0</v>
      </c>
      <c r="B195" s="47">
        <f>'S3 Maquette'!C196</f>
        <v>0</v>
      </c>
      <c r="C195" s="46">
        <f>'S3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Maquette'!B197</f>
        <v>0</v>
      </c>
      <c r="B196" s="47">
        <f>'S3 Maquette'!C197</f>
        <v>0</v>
      </c>
      <c r="C196" s="46">
        <f>'S3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Maquette'!B198</f>
        <v>0</v>
      </c>
      <c r="B197" s="47">
        <f>'S3 Maquette'!C198</f>
        <v>0</v>
      </c>
      <c r="C197" s="46">
        <f>'S3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Maquette'!B199</f>
        <v>0</v>
      </c>
      <c r="B198" s="47">
        <f>'S3 Maquette'!C199</f>
        <v>0</v>
      </c>
      <c r="C198" s="46">
        <f>'S3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Maquette'!B200</f>
        <v>0</v>
      </c>
      <c r="B199" s="47">
        <f>'S3 Maquette'!C200</f>
        <v>0</v>
      </c>
      <c r="C199" s="46">
        <f>'S3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Maquette'!B201</f>
        <v>0</v>
      </c>
      <c r="B200" s="47">
        <f>'S3 Maquette'!C201</f>
        <v>0</v>
      </c>
      <c r="C200" s="46">
        <f>'S3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Maquette'!B202</f>
        <v>0</v>
      </c>
      <c r="B201" s="47">
        <f>'S3 Maquette'!C202</f>
        <v>0</v>
      </c>
      <c r="C201" s="46">
        <f>'S3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Maquette'!B203</f>
        <v>0</v>
      </c>
      <c r="B202" s="47">
        <f>'S3 Maquette'!C203</f>
        <v>0</v>
      </c>
      <c r="C202" s="46">
        <f>'S3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Maquette'!B204</f>
        <v>0</v>
      </c>
      <c r="B203" s="47">
        <f>'S3 Maquette'!C204</f>
        <v>0</v>
      </c>
      <c r="C203" s="46">
        <f>'S3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Maquette'!B205</f>
        <v>0</v>
      </c>
      <c r="B204" s="47">
        <f>'S3 Maquette'!C205</f>
        <v>0</v>
      </c>
      <c r="C204" s="46">
        <f>'S3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Maquette'!B206</f>
        <v>0</v>
      </c>
      <c r="B205" s="47">
        <f>'S3 Maquette'!C206</f>
        <v>0</v>
      </c>
      <c r="C205" s="46">
        <f>'S3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Maquette'!B207</f>
        <v>0</v>
      </c>
      <c r="B206" s="47">
        <f>'S3 Maquette'!C207</f>
        <v>0</v>
      </c>
      <c r="C206" s="46">
        <f>'S3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Maquette'!B208</f>
        <v>0</v>
      </c>
      <c r="B207" s="47">
        <f>'S3 Maquette'!C208</f>
        <v>0</v>
      </c>
      <c r="C207" s="46">
        <f>'S3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Maquette'!B209</f>
        <v>0</v>
      </c>
      <c r="B208" s="47">
        <f>'S3 Maquette'!C209</f>
        <v>0</v>
      </c>
      <c r="C208" s="46">
        <f>'S3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Maquette'!B210</f>
        <v>0</v>
      </c>
      <c r="B209" s="47">
        <f>'S3 Maquette'!C210</f>
        <v>0</v>
      </c>
      <c r="C209" s="46">
        <f>'S3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Maquette'!B211</f>
        <v>0</v>
      </c>
      <c r="B210" s="47">
        <f>'S3 Maquette'!C211</f>
        <v>0</v>
      </c>
      <c r="C210" s="46">
        <f>'S3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Maquette'!B212</f>
        <v>0</v>
      </c>
      <c r="B211" s="47">
        <f>'S3 Maquette'!C212</f>
        <v>0</v>
      </c>
      <c r="C211" s="46">
        <f>'S3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Maquette'!B213</f>
        <v>0</v>
      </c>
      <c r="B212" s="47">
        <f>'S3 Maquette'!C213</f>
        <v>0</v>
      </c>
      <c r="C212" s="46">
        <f>'S3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Maquette'!B214</f>
        <v>0</v>
      </c>
      <c r="B213" s="47">
        <f>'S3 Maquette'!C214</f>
        <v>0</v>
      </c>
      <c r="C213" s="46">
        <f>'S3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Maquette'!B215</f>
        <v>0</v>
      </c>
      <c r="B214" s="47">
        <f>'S3 Maquette'!C215</f>
        <v>0</v>
      </c>
      <c r="C214" s="46">
        <f>'S3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Maquette'!B216</f>
        <v>0</v>
      </c>
      <c r="B215" s="47">
        <f>'S3 Maquette'!C216</f>
        <v>0</v>
      </c>
      <c r="C215" s="46">
        <f>'S3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Maquette'!B217</f>
        <v>0</v>
      </c>
      <c r="B216" s="47">
        <f>'S3 Maquette'!C217</f>
        <v>0</v>
      </c>
      <c r="C216" s="46">
        <f>'S3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Maquette'!B218</f>
        <v>0</v>
      </c>
      <c r="B217" s="47">
        <f>'S3 Maquette'!C218</f>
        <v>0</v>
      </c>
      <c r="C217" s="46">
        <f>'S3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Maquette'!B219</f>
        <v>0</v>
      </c>
      <c r="B218" s="47">
        <f>'S3 Maquette'!C219</f>
        <v>0</v>
      </c>
      <c r="C218" s="46">
        <f>'S3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Maquette'!B220</f>
        <v>0</v>
      </c>
      <c r="B219" s="47">
        <f>'S3 Maquette'!C220</f>
        <v>0</v>
      </c>
      <c r="C219" s="46">
        <f>'S3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Maquette'!B221</f>
        <v>0</v>
      </c>
      <c r="B220" s="47">
        <f>'S3 Maquette'!C221</f>
        <v>0</v>
      </c>
      <c r="C220" s="46">
        <f>'S3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Maquette'!B222</f>
        <v>0</v>
      </c>
      <c r="B221" s="47">
        <f>'S3 Maquette'!C222</f>
        <v>0</v>
      </c>
      <c r="C221" s="46">
        <f>'S3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Maquette'!B223</f>
        <v>0</v>
      </c>
      <c r="B222" s="47">
        <f>'S3 Maquette'!C223</f>
        <v>0</v>
      </c>
      <c r="C222" s="46">
        <f>'S3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Maquette'!B224</f>
        <v>0</v>
      </c>
      <c r="B223" s="47">
        <f>'S3 Maquette'!C224</f>
        <v>0</v>
      </c>
      <c r="C223" s="46">
        <f>'S3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Maquette'!B225</f>
        <v>0</v>
      </c>
      <c r="B224" s="47">
        <f>'S3 Maquette'!C225</f>
        <v>0</v>
      </c>
      <c r="C224" s="46">
        <f>'S3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Maquette'!B226</f>
        <v>0</v>
      </c>
      <c r="B225" s="47">
        <f>'S3 Maquette'!C226</f>
        <v>0</v>
      </c>
      <c r="C225" s="46">
        <f>'S3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Maquette'!B227</f>
        <v>0</v>
      </c>
      <c r="B226" s="47">
        <f>'S3 Maquette'!C227</f>
        <v>0</v>
      </c>
      <c r="C226" s="46">
        <f>'S3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Maquette'!B228</f>
        <v>0</v>
      </c>
      <c r="B227" s="47">
        <f>'S3 Maquette'!C228</f>
        <v>0</v>
      </c>
      <c r="C227" s="46">
        <f>'S3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Maquette'!B229</f>
        <v>0</v>
      </c>
      <c r="B228" s="47">
        <f>'S3 Maquette'!C229</f>
        <v>0</v>
      </c>
      <c r="C228" s="46">
        <f>'S3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Maquette'!B230</f>
        <v>0</v>
      </c>
      <c r="B229" s="47">
        <f>'S3 Maquette'!C230</f>
        <v>0</v>
      </c>
      <c r="C229" s="46">
        <f>'S3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Maquette'!B231</f>
        <v>0</v>
      </c>
      <c r="B230" s="47">
        <f>'S3 Maquette'!C231</f>
        <v>0</v>
      </c>
      <c r="C230" s="46">
        <f>'S3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Maquette'!B232</f>
        <v>0</v>
      </c>
      <c r="B231" s="47">
        <f>'S3 Maquette'!C232</f>
        <v>0</v>
      </c>
      <c r="C231" s="46">
        <f>'S3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Maquette'!B233</f>
        <v>0</v>
      </c>
      <c r="B232" s="47">
        <f>'S3 Maquette'!C233</f>
        <v>0</v>
      </c>
      <c r="C232" s="46">
        <f>'S3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Maquette'!B234</f>
        <v>0</v>
      </c>
      <c r="B233" s="47">
        <f>'S3 Maquette'!C234</f>
        <v>0</v>
      </c>
      <c r="C233" s="46">
        <f>'S3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Maquette'!B235</f>
        <v>0</v>
      </c>
      <c r="B234" s="47">
        <f>'S3 Maquette'!C235</f>
        <v>0</v>
      </c>
      <c r="C234" s="46">
        <f>'S3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Maquette'!B236</f>
        <v>0</v>
      </c>
      <c r="B235" s="47">
        <f>'S3 Maquette'!C236</f>
        <v>0</v>
      </c>
      <c r="C235" s="46">
        <f>'S3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Maquette'!B237</f>
        <v>0</v>
      </c>
      <c r="B236" s="47">
        <f>'S3 Maquette'!C237</f>
        <v>0</v>
      </c>
      <c r="C236" s="46">
        <f>'S3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Maquette'!B238</f>
        <v>0</v>
      </c>
      <c r="B237" s="47">
        <f>'S3 Maquette'!C238</f>
        <v>0</v>
      </c>
      <c r="C237" s="46">
        <f>'S3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Maquette'!B239</f>
        <v>0</v>
      </c>
      <c r="B238" s="47">
        <f>'S3 Maquette'!C239</f>
        <v>0</v>
      </c>
      <c r="C238" s="46">
        <f>'S3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Maquette'!B240</f>
        <v>0</v>
      </c>
      <c r="B239" s="47">
        <f>'S3 Maquette'!C240</f>
        <v>0</v>
      </c>
      <c r="C239" s="46">
        <f>'S3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Maquette'!B241</f>
        <v>0</v>
      </c>
      <c r="B240" s="47">
        <f>'S3 Maquette'!C241</f>
        <v>0</v>
      </c>
      <c r="C240" s="46">
        <f>'S3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Maquette'!B242</f>
        <v>0</v>
      </c>
      <c r="B241" s="47">
        <f>'S3 Maquette'!C242</f>
        <v>0</v>
      </c>
      <c r="C241" s="46">
        <f>'S3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Maquette'!B243</f>
        <v>0</v>
      </c>
      <c r="B242" s="47">
        <f>'S3 Maquette'!C243</f>
        <v>0</v>
      </c>
      <c r="C242" s="46">
        <f>'S3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Maquette'!B244</f>
        <v>0</v>
      </c>
      <c r="B243" s="47">
        <f>'S3 Maquette'!C244</f>
        <v>0</v>
      </c>
      <c r="C243" s="46">
        <f>'S3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Maquette'!B245</f>
        <v>0</v>
      </c>
      <c r="B244" s="47">
        <f>'S3 Maquette'!C245</f>
        <v>0</v>
      </c>
      <c r="C244" s="46">
        <f>'S3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Maquette'!B246</f>
        <v>0</v>
      </c>
      <c r="B245" s="47">
        <f>'S3 Maquette'!C246</f>
        <v>0</v>
      </c>
      <c r="C245" s="46">
        <f>'S3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Maquette'!B247</f>
        <v>0</v>
      </c>
      <c r="B246" s="47">
        <f>'S3 Maquette'!C247</f>
        <v>0</v>
      </c>
      <c r="C246" s="46">
        <f>'S3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Maquette'!B248</f>
        <v>0</v>
      </c>
      <c r="B247" s="47">
        <f>'S3 Maquette'!C248</f>
        <v>0</v>
      </c>
      <c r="C247" s="46">
        <f>'S3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Maquette'!B249</f>
        <v>0</v>
      </c>
      <c r="B248" s="47">
        <f>'S3 Maquette'!C249</f>
        <v>0</v>
      </c>
      <c r="C248" s="46">
        <f>'S3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Maquette'!B250</f>
        <v>0</v>
      </c>
      <c r="B249" s="47">
        <f>'S3 Maquette'!C250</f>
        <v>0</v>
      </c>
      <c r="C249" s="46">
        <f>'S3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Maquette'!B251</f>
        <v>0</v>
      </c>
      <c r="B250" s="47">
        <f>'S3 Maquette'!C251</f>
        <v>0</v>
      </c>
      <c r="C250" s="46">
        <f>'S3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Maquette'!B252</f>
        <v>0</v>
      </c>
      <c r="B251" s="47">
        <f>'S3 Maquette'!C252</f>
        <v>0</v>
      </c>
      <c r="C251" s="46">
        <f>'S3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Maquette'!B253</f>
        <v>0</v>
      </c>
      <c r="B252" s="47">
        <f>'S3 Maquette'!C253</f>
        <v>0</v>
      </c>
      <c r="C252" s="46">
        <f>'S3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Maquette'!B254</f>
        <v>0</v>
      </c>
      <c r="B253" s="47">
        <f>'S3 Maquette'!C254</f>
        <v>0</v>
      </c>
      <c r="C253" s="46">
        <f>'S3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Maquette'!B255</f>
        <v>0</v>
      </c>
      <c r="B254" s="47">
        <f>'S3 Maquette'!C255</f>
        <v>0</v>
      </c>
      <c r="C254" s="46">
        <f>'S3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Maquette'!B256</f>
        <v>0</v>
      </c>
      <c r="B255" s="47">
        <f>'S3 Maquette'!C256</f>
        <v>0</v>
      </c>
      <c r="C255" s="46">
        <f>'S3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Maquette'!B257</f>
        <v>0</v>
      </c>
      <c r="B256" s="47">
        <f>'S3 Maquette'!C257</f>
        <v>0</v>
      </c>
      <c r="C256" s="46">
        <f>'S3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Maquette'!B258</f>
        <v>0</v>
      </c>
      <c r="B257" s="47">
        <f>'S3 Maquette'!C258</f>
        <v>0</v>
      </c>
      <c r="C257" s="46">
        <f>'S3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Maquette'!B259</f>
        <v>0</v>
      </c>
      <c r="B258" s="47">
        <f>'S3 Maquette'!C259</f>
        <v>0</v>
      </c>
      <c r="C258" s="46">
        <f>'S3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Maquette'!B260</f>
        <v>0</v>
      </c>
      <c r="B259" s="47">
        <f>'S3 Maquette'!C260</f>
        <v>0</v>
      </c>
      <c r="C259" s="46">
        <f>'S3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Maquette'!B261</f>
        <v>0</v>
      </c>
      <c r="B260" s="47">
        <f>'S3 Maquette'!C261</f>
        <v>0</v>
      </c>
      <c r="C260" s="46">
        <f>'S3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Maquette'!B262</f>
        <v>0</v>
      </c>
      <c r="B261" s="47">
        <f>'S3 Maquette'!C262</f>
        <v>0</v>
      </c>
      <c r="C261" s="46">
        <f>'S3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Maquette'!B263</f>
        <v>0</v>
      </c>
      <c r="B262" s="47">
        <f>'S3 Maquette'!C263</f>
        <v>0</v>
      </c>
      <c r="C262" s="46">
        <f>'S3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Maquette'!B264</f>
        <v>0</v>
      </c>
      <c r="B263" s="47">
        <f>'S3 Maquette'!C264</f>
        <v>0</v>
      </c>
      <c r="C263" s="46">
        <f>'S3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Maquette'!B265</f>
        <v>0</v>
      </c>
      <c r="B264" s="47">
        <f>'S3 Maquette'!C265</f>
        <v>0</v>
      </c>
      <c r="C264" s="46">
        <f>'S3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Maquette'!B266</f>
        <v>0</v>
      </c>
      <c r="B265" s="47">
        <f>'S3 Maquette'!C266</f>
        <v>0</v>
      </c>
      <c r="C265" s="46">
        <f>'S3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Maquette'!B267</f>
        <v>0</v>
      </c>
      <c r="B266" s="47">
        <f>'S3 Maquette'!C267</f>
        <v>0</v>
      </c>
      <c r="C266" s="46">
        <f>'S3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Maquette'!B268</f>
        <v>0</v>
      </c>
      <c r="B267" s="47">
        <f>'S3 Maquette'!C268</f>
        <v>0</v>
      </c>
      <c r="C267" s="46">
        <f>'S3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Maquette'!B269</f>
        <v>0</v>
      </c>
      <c r="B268" s="47">
        <f>'S3 Maquette'!C269</f>
        <v>0</v>
      </c>
      <c r="C268" s="46">
        <f>'S3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Maquette'!B270</f>
        <v>0</v>
      </c>
      <c r="B269" s="47">
        <f>'S3 Maquette'!C270</f>
        <v>0</v>
      </c>
      <c r="C269" s="46">
        <f>'S3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Maquette'!B271</f>
        <v>0</v>
      </c>
      <c r="B270" s="47">
        <f>'S3 Maquette'!C271</f>
        <v>0</v>
      </c>
      <c r="C270" s="46">
        <f>'S3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Maquette'!B272</f>
        <v>0</v>
      </c>
      <c r="B271" s="47">
        <f>'S3 Maquette'!C272</f>
        <v>0</v>
      </c>
      <c r="C271" s="46">
        <f>'S3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Maquette'!B273</f>
        <v>0</v>
      </c>
      <c r="B272" s="47">
        <f>'S3 Maquette'!C273</f>
        <v>0</v>
      </c>
      <c r="C272" s="46">
        <f>'S3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Maquette'!B274</f>
        <v>0</v>
      </c>
      <c r="B273" s="47">
        <f>'S3 Maquette'!C274</f>
        <v>0</v>
      </c>
      <c r="C273" s="46">
        <f>'S3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Maquette'!B275</f>
        <v>0</v>
      </c>
      <c r="B274" s="47">
        <f>'S3 Maquette'!C275</f>
        <v>0</v>
      </c>
      <c r="C274" s="46">
        <f>'S3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Maquette'!B276</f>
        <v>0</v>
      </c>
      <c r="B275" s="47">
        <f>'S3 Maquette'!C276</f>
        <v>0</v>
      </c>
      <c r="C275" s="46">
        <f>'S3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Maquette'!B277</f>
        <v>0</v>
      </c>
      <c r="B276" s="47">
        <f>'S3 Maquette'!C277</f>
        <v>0</v>
      </c>
      <c r="C276" s="46">
        <f>'S3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Maquette'!B278</f>
        <v>0</v>
      </c>
      <c r="B277" s="47">
        <f>'S3 Maquette'!C278</f>
        <v>0</v>
      </c>
      <c r="C277" s="46">
        <f>'S3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Maquette'!B279</f>
        <v>0</v>
      </c>
      <c r="B278" s="47">
        <f>'S3 Maquette'!C279</f>
        <v>0</v>
      </c>
      <c r="C278" s="46">
        <f>'S3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Maquette'!B280</f>
        <v>0</v>
      </c>
      <c r="B279" s="47">
        <f>'S3 Maquette'!C280</f>
        <v>0</v>
      </c>
      <c r="C279" s="46">
        <f>'S3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Maquette'!B281</f>
        <v>0</v>
      </c>
      <c r="B280" s="47">
        <f>'S3 Maquette'!C281</f>
        <v>0</v>
      </c>
      <c r="C280" s="46">
        <f>'S3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Maquette'!B282</f>
        <v>0</v>
      </c>
      <c r="B281" s="47">
        <f>'S3 Maquette'!C282</f>
        <v>0</v>
      </c>
      <c r="C281" s="46">
        <f>'S3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Maquette'!B283</f>
        <v>0</v>
      </c>
      <c r="B282" s="47">
        <f>'S3 Maquette'!C283</f>
        <v>0</v>
      </c>
      <c r="C282" s="46">
        <f>'S3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Maquette'!B284</f>
        <v>0</v>
      </c>
      <c r="B283" s="47">
        <f>'S3 Maquette'!C284</f>
        <v>0</v>
      </c>
      <c r="C283" s="46">
        <f>'S3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Maquette'!B285</f>
        <v>0</v>
      </c>
      <c r="B284" s="47">
        <f>'S3 Maquette'!C285</f>
        <v>0</v>
      </c>
      <c r="C284" s="46">
        <f>'S3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Maquette'!B286</f>
        <v>0</v>
      </c>
      <c r="B285" s="47">
        <f>'S3 Maquette'!C286</f>
        <v>0</v>
      </c>
      <c r="C285" s="46">
        <f>'S3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Maquette'!B287</f>
        <v>0</v>
      </c>
      <c r="B286" s="47">
        <f>'S3 Maquette'!C287</f>
        <v>0</v>
      </c>
      <c r="C286" s="46">
        <f>'S3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Maquette'!B288</f>
        <v>0</v>
      </c>
      <c r="B287" s="47">
        <f>'S3 Maquette'!C288</f>
        <v>0</v>
      </c>
      <c r="C287" s="46">
        <f>'S3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Maquette'!B289</f>
        <v>0</v>
      </c>
      <c r="B288" s="47">
        <f>'S3 Maquette'!C289</f>
        <v>0</v>
      </c>
      <c r="C288" s="46">
        <f>'S3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Maquette'!B290</f>
        <v>0</v>
      </c>
      <c r="B289" s="47">
        <f>'S3 Maquette'!C290</f>
        <v>0</v>
      </c>
      <c r="C289" s="46">
        <f>'S3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Maquette'!B291</f>
        <v>0</v>
      </c>
      <c r="B290" s="47">
        <f>'S3 Maquette'!C291</f>
        <v>0</v>
      </c>
      <c r="C290" s="46">
        <f>'S3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Maquette'!B292</f>
        <v>0</v>
      </c>
      <c r="B291" s="47">
        <f>'S3 Maquette'!C292</f>
        <v>0</v>
      </c>
      <c r="C291" s="46">
        <f>'S3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Maquette'!B293</f>
        <v>0</v>
      </c>
      <c r="B292" s="47">
        <f>'S3 Maquette'!C293</f>
        <v>0</v>
      </c>
      <c r="C292" s="46">
        <f>'S3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Maquette'!B294</f>
        <v>0</v>
      </c>
      <c r="B293" s="47">
        <f>'S3 Maquette'!C294</f>
        <v>0</v>
      </c>
      <c r="C293" s="46">
        <f>'S3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Maquette'!B295</f>
        <v>0</v>
      </c>
      <c r="B294" s="47">
        <f>'S3 Maquette'!C295</f>
        <v>0</v>
      </c>
      <c r="C294" s="46">
        <f>'S3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Maquette'!B296</f>
        <v>0</v>
      </c>
      <c r="B295" s="47">
        <f>'S3 Maquette'!C296</f>
        <v>0</v>
      </c>
      <c r="C295" s="46">
        <f>'S3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Maquette'!B297</f>
        <v>0</v>
      </c>
      <c r="B296" s="47">
        <f>'S3 Maquette'!C297</f>
        <v>0</v>
      </c>
      <c r="C296" s="46">
        <f>'S3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Maquette'!B298</f>
        <v>0</v>
      </c>
      <c r="B297" s="47">
        <f>'S3 Maquette'!C298</f>
        <v>0</v>
      </c>
      <c r="C297" s="46">
        <f>'S3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Maquette'!B299</f>
        <v>0</v>
      </c>
      <c r="B298" s="47">
        <f>'S3 Maquette'!C299</f>
        <v>0</v>
      </c>
      <c r="C298" s="46">
        <f>'S3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9:A997">
    <cfRule type="expression" dxfId="65" priority="8">
      <formula>$C1="BLOC"</formula>
    </cfRule>
    <cfRule type="expression" dxfId="64" priority="9">
      <formula>$C1="OPTION"</formula>
    </cfRule>
    <cfRule type="expression" dxfId="63" priority="7">
      <formula>$C1="Parcours Pédagogique"</formula>
    </cfRule>
  </conditionalFormatting>
  <conditionalFormatting sqref="A18:S298 T18">
    <cfRule type="expression" dxfId="62" priority="16">
      <formula>$C18="Modification MCC"</formula>
    </cfRule>
  </conditionalFormatting>
  <conditionalFormatting sqref="B1:S9 B10:E10 J10:S11 B11:D11 B12:M12 P12 B13:H13 K13:L13 B14:G14 K14:N14 P14:S17 B15:H15 K15:M16 B16:G16 B17:M17 B299:S997">
    <cfRule type="expression" dxfId="61" priority="14">
      <formula>$D1="Création"</formula>
    </cfRule>
    <cfRule type="expression" dxfId="60" priority="15">
      <formula>$D1="Fermeture"</formula>
    </cfRule>
    <cfRule type="expression" dxfId="59" priority="13">
      <formula>$D1="Modification"</formula>
    </cfRule>
  </conditionalFormatting>
  <conditionalFormatting sqref="B1:S9 J10:S11 B12:M12 K14:N14 K15:M16 B17:M17 B299:S997 P14:S17 B10:E10 B11:D11 P12 B13:H13 K13:L13 B14:G14 B15:H15 B16:G16">
    <cfRule type="expression" dxfId="58" priority="12">
      <formula>$D1="Modification MCC"</formula>
    </cfRule>
  </conditionalFormatting>
  <conditionalFormatting sqref="J1:J997">
    <cfRule type="expression" dxfId="57" priority="4">
      <formula>$I1="NON"</formula>
    </cfRule>
  </conditionalFormatting>
  <conditionalFormatting sqref="L18:L298">
    <cfRule type="expression" dxfId="56" priority="10">
      <formula>$K18="CT (Contrôle terminal)"</formula>
    </cfRule>
    <cfRule type="expression" dxfId="55" priority="11">
      <formula>$K18="CCI (CC Intégral)"</formula>
    </cfRule>
  </conditionalFormatting>
  <conditionalFormatting sqref="M1:M997">
    <cfRule type="expression" dxfId="54" priority="6">
      <formula>$K1="CT (Contrôle terminal)"</formula>
    </cfRule>
  </conditionalFormatting>
  <conditionalFormatting sqref="N1:O997">
    <cfRule type="expression" dxfId="53" priority="3">
      <formula>$K1="CCI (CC Intégral)"</formula>
    </cfRule>
  </conditionalFormatting>
  <conditionalFormatting sqref="P19:S298">
    <cfRule type="expression" dxfId="52" priority="5">
      <formula>$H$15="Session Unique"</formula>
    </cfRule>
  </conditionalFormatting>
  <conditionalFormatting sqref="Q1:R997">
    <cfRule type="expression" dxfId="51" priority="1">
      <formula>$P1="Autres"</formula>
    </cfRule>
  </conditionalFormatting>
  <conditionalFormatting sqref="S1:S997 T18">
    <cfRule type="expression" dxfId="50" priority="2">
      <formula>$P1="CT (Contrôle terminal)"</formula>
    </cfRule>
  </conditionalFormatting>
  <conditionalFormatting sqref="T18 A18:S298">
    <cfRule type="expression" dxfId="49" priority="17">
      <formula>$C18="Modification"</formula>
    </cfRule>
    <cfRule type="expression" dxfId="48" priority="18">
      <formula>$C18="Création"</formula>
    </cfRule>
    <cfRule type="expression" dxfId="47" priority="19">
      <formula>$C18="Fermeture"</formula>
    </cfRule>
  </conditionalFormatting>
  <dataValidations count="6"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E19:I298" xr:uid="{B7F2C563-F38D-45A5-ABA9-1C9520C0B551}">
      <formula1>"OUI, NON"</formula1>
    </dataValidation>
    <dataValidation type="list" allowBlank="1" showInputMessage="1" showErrorMessage="1" sqref="P19:P298" xr:uid="{DD205B7F-2E46-4135-86FE-20E3C67F440C}">
      <formula1>"CT (Contrôle terminal), Autres"</formula1>
    </dataValidation>
    <dataValidation type="list" allowBlank="1" showInputMessage="1" showErrorMessage="1" sqref="C19:C298" xr:uid="{B82F9B93-1546-40E4-AC41-2E6C2C3707AC}">
      <formula1>"Modification MCC"</formula1>
    </dataValidation>
    <dataValidation type="list" allowBlank="1" showInputMessage="1" showErrorMessage="1" sqref="K19:K298" xr:uid="{B07AA8A7-33BD-4770-AA7D-08AB0828F885}">
      <formula1>List_Controle2</formula1>
    </dataValidation>
    <dataValidation type="list" allowBlank="1" showInputMessage="1" showErrorMessage="1" sqref="Q19:Q298 N19:N298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fe812c3e-2521-41e3-a3ad-9118b18eddc6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7f2a596-85cb-4f9c-aaab-20229e603731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Mike Dorsemaine</cp:lastModifiedBy>
  <cp:revision/>
  <dcterms:created xsi:type="dcterms:W3CDTF">2022-09-27T13:03:25Z</dcterms:created>
  <dcterms:modified xsi:type="dcterms:W3CDTF">2024-11-26T10:53:31Z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