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8_{4DD20B27-3329-D44D-B496-57A2FC3DA58E}" xr6:coauthVersionLast="47" xr6:coauthVersionMax="47" xr10:uidLastSave="{00000000-0000-0000-0000-000000000000}"/>
  <bookViews>
    <workbookView xWindow="50980" yWindow="1880" windowWidth="51200" windowHeight="26560" tabRatio="792" activeTab="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I5" i="20"/>
  <c r="F5" i="20"/>
  <c r="E5" i="20"/>
  <c r="Y18" i="20"/>
  <c r="X18" i="20"/>
  <c r="V18" i="20"/>
  <c r="U18" i="20"/>
  <c r="S18" i="20"/>
  <c r="F18" i="20" s="1"/>
  <c r="R18" i="20"/>
  <c r="P18" i="20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J5" i="20" l="1"/>
  <c r="J18" i="20"/>
  <c r="L18" i="20"/>
  <c r="C18" i="20"/>
  <c r="B18" i="20"/>
  <c r="G5" i="20"/>
  <c r="G7" i="20" s="1"/>
  <c r="H18" i="20"/>
  <c r="I18" i="20"/>
  <c r="D5" i="20"/>
  <c r="D18" i="20" s="1"/>
  <c r="E18" i="20"/>
  <c r="A5" i="20"/>
  <c r="A18" i="20" s="1"/>
  <c r="A20" i="20" s="1"/>
  <c r="H15" i="3" s="1"/>
  <c r="K18" i="20"/>
  <c r="J7" i="20"/>
  <c r="H13" i="18" s="1"/>
  <c r="J20" i="20" l="1"/>
  <c r="H15" i="18" s="1"/>
  <c r="G18" i="20"/>
  <c r="G20" i="20" s="1"/>
  <c r="D20" i="20"/>
  <c r="H15" i="12" s="1"/>
  <c r="D7" i="20"/>
  <c r="H13" i="12" s="1"/>
  <c r="A7" i="20"/>
  <c r="H13" i="3" s="1"/>
  <c r="H15" i="17"/>
  <c r="H13" i="17"/>
  <c r="G10" i="20"/>
  <c r="C15" i="2" s="1"/>
  <c r="G22" i="20" l="1"/>
  <c r="D15" i="2" s="1"/>
  <c r="A10" i="20"/>
  <c r="A15" i="2" s="1"/>
  <c r="A22" i="20"/>
  <c r="B15" i="2" s="1"/>
</calcChain>
</file>

<file path=xl/sharedStrings.xml><?xml version="1.0" encoding="utf-8"?>
<sst xmlns="http://schemas.openxmlformats.org/spreadsheetml/2006/main" count="2573" uniqueCount="560">
  <si>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</si>
  <si>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</si>
  <si>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</si>
  <si>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</si>
  <si>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</si>
  <si>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</si>
  <si>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</si>
  <si>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</si>
  <si>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</si>
  <si>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</si>
  <si>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</si>
  <si>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</si>
  <si>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</si>
  <si>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</si>
  <si>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</si>
  <si>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</si>
  <si>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</si>
  <si>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</si>
  <si>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</si>
  <si>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</si>
  <si>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</si>
  <si>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</si>
  <si>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</si>
  <si>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</si>
  <si>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</si>
  <si>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</si>
  <si>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</si>
  <si>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</si>
  <si>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</si>
  <si>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</si>
  <si>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</si>
  <si>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</si>
  <si>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</si>
  <si>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</si>
  <si>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</si>
  <si>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</si>
  <si>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</si>
  <si>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</si>
  <si>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</si>
  <si>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</si>
  <si>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</si>
  <si>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</si>
  <si>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</si>
  <si>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</si>
  <si>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</si>
  <si>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</si>
  <si>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</si>
  <si>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</si>
  <si>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</si>
  <si>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</si>
  <si>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</si>
  <si>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</si>
  <si>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</si>
  <si>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</si>
  <si>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</si>
  <si>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</si>
  <si>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</si>
  <si>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</si>
  <si>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</si>
  <si>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</si>
  <si>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</si>
  <si>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</si>
  <si>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</si>
  <si>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</si>
  <si>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</si>
  <si>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</si>
  <si>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</si>
  <si>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</si>
  <si>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</si>
  <si>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</si>
  <si>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</si>
  <si>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</si>
  <si>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</si>
  <si>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</si>
  <si>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</si>
  <si>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</si>
  <si>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</si>
  <si>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</si>
  <si>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</si>
  <si>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</si>
  <si>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</si>
  <si>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</si>
  <si>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</si>
  <si>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</si>
  <si>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</si>
  <si>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</si>
  <si>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</si>
  <si>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</si>
  <si>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</si>
  <si>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</si>
  <si>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</si>
  <si>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</si>
  <si>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</si>
  <si>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</si>
  <si>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</si>
  <si>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</si>
  <si>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</si>
  <si>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</si>
  <si>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</si>
  <si>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</si>
  <si>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</si>
  <si>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</si>
  <si>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</si>
  <si>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</si>
  <si>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</si>
  <si>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</si>
  <si>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</si>
  <si>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</si>
  <si>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</si>
  <si>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</si>
  <si>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</si>
  <si>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</si>
  <si>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</si>
  <si>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</si>
  <si>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</si>
  <si>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</si>
  <si>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</si>
  <si>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</si>
  <si>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</si>
  <si>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</si>
  <si>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</si>
  <si>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</si>
  <si>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</si>
  <si>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</si>
  <si>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</si>
  <si>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</si>
  <si>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</si>
  <si>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</si>
  <si>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</si>
  <si>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</si>
  <si>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</si>
  <si>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</si>
  <si>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</si>
  <si>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</si>
  <si>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</si>
  <si>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</si>
  <si>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</si>
  <si>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</si>
  <si>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</si>
  <si>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</si>
  <si>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</si>
  <si>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</si>
  <si>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</si>
  <si>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</si>
  <si>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</si>
  <si>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</si>
  <si>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</si>
  <si>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</si>
  <si>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</si>
  <si>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</si>
  <si>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</si>
  <si>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</si>
  <si>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</si>
  <si>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</si>
  <si>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</si>
  <si>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</si>
  <si>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</si>
  <si>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</si>
  <si>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</si>
  <si>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</si>
  <si>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</si>
  <si>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</si>
  <si>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</si>
  <si>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</si>
  <si>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</si>
  <si>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</si>
  <si>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</si>
  <si>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Chaque UE est définitivement acquise dès lors que l’étudiant(e) y a obtenu la moyenne générale (moyenne supérieure ou égale à 10/20). Au sein de chaque UE, il y a compensation entre les ECUE.</t>
  </si>
  <si>
    <t>Obtention du Semestre</t>
  </si>
  <si>
    <t>Chaque semestre de la licence est validé dès lors que l’étudiant(e) a obtenu la moyenne générale (moyenne supérieure ou égale à 10/20). Au cours de chaque semestre, il y a compensation entre les UE.</t>
  </si>
  <si>
    <t>Obtention de l'Année</t>
  </si>
  <si>
    <t>Chaque année de la licence est validée dès lors que l’étudiant(e) a obtenu la moyenne générale (moyenne supérieure ou égale à 10/20). Au cours de chaque année, il y a compensation entre les semestres.</t>
  </si>
  <si>
    <t>Note éliminatoire/ Note seuil</t>
  </si>
  <si>
    <t>Pas de note éliminatoire ou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</si>
  <si>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</si>
  <si>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</si>
  <si>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</si>
  <si>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</si>
  <si>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</si>
  <si>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</si>
  <si>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</si>
  <si>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</si>
  <si>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</si>
  <si>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</si>
  <si>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</si>
  <si>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</si>
  <si>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</si>
  <si>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</si>
  <si>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</si>
  <si>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</si>
  <si>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</si>
  <si>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</si>
  <si>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</si>
  <si>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</si>
  <si>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</si>
  <si>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</si>
  <si>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</si>
  <si>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</si>
  <si>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</si>
  <si>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</si>
  <si>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</si>
  <si>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</si>
  <si>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</si>
  <si>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</si>
  <si>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</si>
  <si>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</si>
  <si>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</si>
  <si>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</si>
  <si>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</si>
  <si>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</si>
  <si>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Disciplinaire obligatoire : Enseignements fondamentaux 1</t>
  </si>
  <si>
    <t>1.1</t>
  </si>
  <si>
    <t>Grandes Figures de l'ethnologie 1</t>
  </si>
  <si>
    <t>1.2</t>
  </si>
  <si>
    <t>Le regard ethnologique : lecture de textes</t>
  </si>
  <si>
    <r>
      <rPr>
        <b/>
        <sz val="11"/>
        <rFont val="Calibri"/>
        <family val="2"/>
        <scheme val="minor"/>
      </rPr>
      <t xml:space="preserve">UE Découverte </t>
    </r>
    <r>
      <rPr>
        <b/>
        <sz val="11"/>
        <rFont val="Calibri (Corps)"/>
      </rPr>
      <t>dans la mention</t>
    </r>
    <r>
      <rPr>
        <b/>
        <sz val="11"/>
        <rFont val="Calibri"/>
        <family val="2"/>
        <scheme val="minor"/>
      </rPr>
      <t xml:space="preserve"> : </t>
    </r>
    <r>
      <rPr>
        <b/>
        <sz val="11"/>
        <rFont val="Calibri (Corps)"/>
      </rPr>
      <t>UED</t>
    </r>
    <r>
      <rPr>
        <b/>
        <sz val="11"/>
        <rFont val="Calibri"/>
        <family val="2"/>
        <scheme val="minor"/>
      </rPr>
      <t xml:space="preserve"> Ethnologie 1</t>
    </r>
  </si>
  <si>
    <t>2.1</t>
  </si>
  <si>
    <t>Notions et concepts clés 1</t>
  </si>
  <si>
    <t xml:space="preserve">UE Découverte dns la mention (anthropologie-ethnologie) ou dans le Portail </t>
  </si>
  <si>
    <t>3.1</t>
  </si>
  <si>
    <r>
      <rPr>
        <b/>
        <sz val="11"/>
        <rFont val="Calibri (Corps)"/>
      </rPr>
      <t>UED ethnologie 2</t>
    </r>
    <r>
      <rPr>
        <b/>
        <sz val="11"/>
        <rFont val="Calibri"/>
        <family val="2"/>
        <scheme val="minor"/>
      </rPr>
      <t xml:space="preserve"> : Interculturalité : Regards croisés 1</t>
    </r>
  </si>
  <si>
    <t>3.2</t>
  </si>
  <si>
    <t>UE découverte dans le Portail</t>
  </si>
  <si>
    <t>3.2.1</t>
  </si>
  <si>
    <t>UE découverte sociologie</t>
  </si>
  <si>
    <t>3.2.1.1</t>
  </si>
  <si>
    <r>
      <t xml:space="preserve">UED </t>
    </r>
    <r>
      <rPr>
        <b/>
        <sz val="11"/>
        <color theme="1"/>
        <rFont val="Calibri (Corps)"/>
      </rPr>
      <t>sociologie 1</t>
    </r>
  </si>
  <si>
    <t>3.2.1.1.1</t>
  </si>
  <si>
    <t>Populations et sociétés</t>
  </si>
  <si>
    <t>Sociologie</t>
  </si>
  <si>
    <t>3.2.1.1.2</t>
  </si>
  <si>
    <t>Racisme et sociétés</t>
  </si>
  <si>
    <t>3.2.1.2</t>
  </si>
  <si>
    <r>
      <t xml:space="preserve">UED </t>
    </r>
    <r>
      <rPr>
        <b/>
        <sz val="11"/>
        <color theme="1"/>
        <rFont val="Calibri (Corps)"/>
      </rPr>
      <t>sociologie 2</t>
    </r>
  </si>
  <si>
    <t>3.2.1.2.1</t>
  </si>
  <si>
    <t>Grands ouvrages 1</t>
  </si>
  <si>
    <t>3.2.1.2.2</t>
  </si>
  <si>
    <t>Méthodologies sociologiques 1</t>
  </si>
  <si>
    <t>3.2.2</t>
  </si>
  <si>
    <t>UE découverte Géographie</t>
  </si>
  <si>
    <t>3.2.2.1</t>
  </si>
  <si>
    <t xml:space="preserve">UED géographie 1 : géographie Fondamentale </t>
  </si>
  <si>
    <t>Géographie et aménagement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</si>
  <si>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</si>
  <si>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</si>
  <si>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</si>
  <si>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</si>
  <si>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</si>
  <si>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</si>
  <si>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</si>
  <si>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</si>
  <si>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</si>
  <si>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</si>
  <si>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</si>
  <si>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</si>
  <si>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</si>
  <si>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</si>
  <si>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</si>
  <si>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</si>
  <si>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</si>
  <si>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</si>
  <si>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</si>
  <si>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</si>
  <si>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</si>
  <si>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</si>
  <si>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</si>
  <si>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</si>
  <si>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</si>
  <si>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</si>
  <si>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</si>
  <si>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</si>
  <si>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</si>
  <si>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</si>
  <si>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</si>
  <si>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</si>
  <si>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</si>
  <si>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Histoire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</si>
  <si>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</si>
  <si>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</si>
  <si>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</si>
  <si>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</si>
  <si>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</si>
  <si>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</si>
  <si>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</si>
  <si>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</si>
  <si>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</si>
  <si>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</si>
  <si>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</si>
  <si>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</si>
  <si>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</si>
  <si>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</si>
  <si>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</si>
  <si>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</si>
  <si>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</si>
  <si>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</si>
  <si>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</si>
  <si>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</si>
  <si>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</si>
  <si>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</si>
  <si>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</si>
  <si>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</si>
  <si>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</si>
  <si>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</si>
  <si>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</si>
  <si>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</si>
  <si>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</si>
  <si>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</si>
  <si>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</si>
  <si>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</si>
  <si>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</si>
  <si>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</si>
  <si>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</si>
  <si>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</si>
  <si>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</si>
  <si>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</si>
  <si>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</si>
  <si>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</si>
  <si>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</si>
  <si>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</si>
  <si>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</si>
  <si>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 xml:space="preserve">UE Découverte dans le Portail </t>
  </si>
  <si>
    <t>4.1</t>
  </si>
  <si>
    <t>4.1.1</t>
  </si>
  <si>
    <t>4.1.1.1</t>
  </si>
  <si>
    <t>4.1.1.2</t>
  </si>
  <si>
    <t>4.1.2</t>
  </si>
  <si>
    <t>4.1.2.1</t>
  </si>
  <si>
    <t>4.1.2.2</t>
  </si>
  <si>
    <t>4.2</t>
  </si>
  <si>
    <t>4.2.1</t>
  </si>
  <si>
    <t>UED Géographie 1 : géographie Fondamentale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</si>
  <si>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</si>
  <si>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</si>
  <si>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</si>
  <si>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</si>
  <si>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</si>
  <si>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</si>
  <si>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</si>
  <si>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</si>
  <si>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</si>
  <si>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</si>
  <si>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</si>
  <si>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</si>
  <si>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</si>
  <si>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</si>
  <si>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</si>
  <si>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</si>
  <si>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</si>
  <si>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</si>
  <si>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</si>
  <si>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</si>
  <si>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</si>
  <si>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</si>
  <si>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</si>
  <si>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</si>
  <si>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</si>
  <si>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</si>
  <si>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</si>
  <si>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</si>
  <si>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</si>
  <si>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</si>
  <si>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</si>
  <si>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</si>
  <si>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</si>
  <si>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</si>
  <si>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</si>
  <si>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</si>
  <si>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</si>
  <si>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</si>
  <si>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</si>
  <si>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</si>
  <si>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</si>
  <si>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</si>
  <si>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</si>
  <si>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</si>
  <si>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</si>
  <si>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</si>
  <si>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</si>
  <si>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</si>
  <si>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</si>
  <si>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</si>
  <si>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</si>
  <si>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</si>
  <si>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</si>
  <si>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</si>
  <si>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</si>
  <si>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</si>
  <si>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</si>
  <si>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</si>
  <si>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2H</t>
  </si>
  <si>
    <t>3H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</si>
  <si>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</si>
  <si>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</si>
  <si>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</si>
  <si>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</si>
  <si>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</si>
  <si>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</si>
  <si>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</si>
  <si>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obligatoire : Enseignements fondamentaux 2</t>
  </si>
  <si>
    <t>Grandes Figures de l'ethnologie 2</t>
  </si>
  <si>
    <t>Le regard ethnologique : Initiation à l'enquête de terrain</t>
  </si>
  <si>
    <r>
      <t xml:space="preserve">UE Découverte choix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: UED Ethnologie 3</t>
    </r>
  </si>
  <si>
    <t>Notions et concepts clés 2</t>
  </si>
  <si>
    <r>
      <rPr>
        <b/>
        <sz val="11"/>
        <rFont val="Calibri"/>
        <family val="2"/>
        <scheme val="minor"/>
      </rPr>
      <t xml:space="preserve">UE Découverte </t>
    </r>
    <r>
      <rPr>
        <b/>
        <sz val="11"/>
        <rFont val="Calibri (Corps)"/>
      </rPr>
      <t xml:space="preserve">dans la mention (Anthropologie-ethnologie) ou dans le Portail </t>
    </r>
  </si>
  <si>
    <t>UED ethnologie 4 : Interculturalité : Regards croisés 2</t>
  </si>
  <si>
    <r>
      <t xml:space="preserve">UE Découverte </t>
    </r>
    <r>
      <rPr>
        <b/>
        <sz val="11"/>
        <color theme="1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</si>
  <si>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</si>
  <si>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</si>
  <si>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</si>
  <si>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</si>
  <si>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</si>
  <si>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</si>
  <si>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r>
      <t xml:space="preserve">UE Découverte </t>
    </r>
    <r>
      <rPr>
        <b/>
        <sz val="11"/>
        <color theme="1"/>
        <rFont val="Calibri (Corps)"/>
      </rPr>
      <t>géographie</t>
    </r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</si>
  <si>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</si>
  <si>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</si>
  <si>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</si>
  <si>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</si>
  <si>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2</t>
  </si>
  <si>
    <t>Biogeographie</t>
  </si>
  <si>
    <t>Géographie des littoraux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</si>
  <si>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</si>
  <si>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</si>
  <si>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</si>
  <si>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</si>
  <si>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</si>
  <si>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</si>
  <si>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</si>
  <si>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</si>
  <si>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</si>
  <si>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</si>
  <si>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</si>
  <si>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</si>
  <si>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</si>
  <si>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</si>
  <si>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</si>
  <si>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</si>
  <si>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</si>
  <si>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</si>
  <si>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</si>
  <si>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</si>
  <si>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</si>
  <si>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</si>
  <si>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</si>
  <si>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</si>
  <si>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</si>
  <si>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</si>
  <si>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</si>
  <si>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</si>
  <si>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</si>
  <si>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</si>
  <si>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</si>
  <si>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</si>
  <si>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</si>
  <si>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</si>
  <si>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</si>
  <si>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</si>
  <si>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</si>
  <si>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Min1 max1</t>
  </si>
  <si>
    <t>UE découverte géographie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</si>
  <si>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</si>
  <si>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</si>
  <si>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</si>
  <si>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</si>
  <si>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</si>
  <si>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</si>
  <si>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</si>
  <si>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</si>
  <si>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1 : Théories et approches pratiques de la culture</t>
  </si>
  <si>
    <t>La transmission culturelle et ses applications</t>
  </si>
  <si>
    <t>Théories de la culture</t>
  </si>
  <si>
    <t>UE DISCIPLINAIRE 2 : Ethnologie et questions contemporaines 1</t>
  </si>
  <si>
    <t>Anthropologie du genre et des sexualités</t>
  </si>
  <si>
    <t>2.2</t>
  </si>
  <si>
    <t>Anthropologie du monde arabe : parenté et rituels</t>
  </si>
  <si>
    <r>
      <t xml:space="preserve">UE </t>
    </r>
    <r>
      <rPr>
        <b/>
        <sz val="11"/>
        <rFont val="Calibri (Corps)"/>
      </rPr>
      <t>approfondissement dans la mention</t>
    </r>
    <r>
      <rPr>
        <b/>
        <sz val="11"/>
        <rFont val="Calibri"/>
        <family val="2"/>
        <scheme val="minor"/>
      </rPr>
      <t xml:space="preserve">  : Ethnologie-anthropologie </t>
    </r>
    <r>
      <rPr>
        <b/>
        <sz val="11"/>
        <rFont val="Calibri (Corps)"/>
      </rPr>
      <t>1</t>
    </r>
  </si>
  <si>
    <t>Concepts et objets de l'anthropologie 3</t>
  </si>
  <si>
    <t>Anthropologie des techniques et approches de la culture matérielle</t>
  </si>
  <si>
    <r>
      <rPr>
        <b/>
        <sz val="11"/>
        <rFont val="Calibri"/>
        <family val="2"/>
        <scheme val="minor"/>
      </rPr>
      <t xml:space="preserve">UE </t>
    </r>
    <r>
      <rPr>
        <b/>
        <sz val="11"/>
        <rFont val="Calibri (Corps)"/>
      </rPr>
      <t xml:space="preserve">approfondissement </t>
    </r>
    <r>
      <rPr>
        <b/>
        <sz val="11"/>
        <rFont val="Calibri"/>
        <family val="2"/>
        <scheme val="minor"/>
      </rPr>
      <t xml:space="preserve">dans le Portail </t>
    </r>
  </si>
  <si>
    <t>Approfondissement Sociologie 1</t>
  </si>
  <si>
    <t>Pauvreté et sociétés</t>
  </si>
  <si>
    <t>Santé et sociétés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</si>
  <si>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</si>
  <si>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</si>
  <si>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</si>
  <si>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</si>
  <si>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</si>
  <si>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</si>
  <si>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</si>
  <si>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</si>
  <si>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</si>
  <si>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</si>
  <si>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</si>
  <si>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</si>
  <si>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</si>
  <si>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</si>
  <si>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</si>
  <si>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</si>
  <si>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</si>
  <si>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</si>
  <si>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</si>
  <si>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</si>
  <si>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</si>
  <si>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</si>
  <si>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</si>
  <si>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</si>
  <si>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</si>
  <si>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</si>
  <si>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</si>
  <si>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</si>
  <si>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</si>
  <si>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</si>
  <si>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</si>
  <si>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</si>
  <si>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</si>
  <si>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</si>
  <si>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</si>
  <si>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</si>
  <si>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</si>
  <si>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1 : L'enquête et ses méthodes</t>
  </si>
  <si>
    <t>Méthodologie de l'enquête 1</t>
  </si>
  <si>
    <t>Terrain 1</t>
  </si>
  <si>
    <t xml:space="preserve">UE DISCIPLINAIRE 2 : Ethnologie et questions contemporaines 2 </t>
  </si>
  <si>
    <t>Ethnologie du travail</t>
  </si>
  <si>
    <t xml:space="preserve">L'anthropologie face aux défis économiques  </t>
  </si>
  <si>
    <r>
      <rPr>
        <b/>
        <sz val="11"/>
        <rFont val="Calibri"/>
        <family val="2"/>
        <scheme val="minor"/>
      </rPr>
      <t xml:space="preserve">UE </t>
    </r>
    <r>
      <rPr>
        <b/>
        <sz val="11"/>
        <rFont val="Calibri (Corps)"/>
      </rPr>
      <t>approfondissement</t>
    </r>
    <r>
      <rPr>
        <b/>
        <sz val="11"/>
        <rFont val="Calibri"/>
        <family val="2"/>
        <scheme val="minor"/>
      </rPr>
      <t xml:space="preserve"> dans la mention : Ethnologie-anthropologie </t>
    </r>
    <r>
      <rPr>
        <b/>
        <sz val="11"/>
        <rFont val="Calibri (Corps)"/>
      </rPr>
      <t>2</t>
    </r>
  </si>
  <si>
    <t>Concepts et objets de l'anthropologie 4</t>
  </si>
  <si>
    <t>Anthropologie du corps et des faits religieux</t>
  </si>
  <si>
    <t xml:space="preserve">Approfondissement dans le Portail hors mention </t>
  </si>
  <si>
    <t>UE Approfondissement Sociologie 2</t>
  </si>
  <si>
    <t>Déviance et sociétés</t>
  </si>
  <si>
    <t>Ville et sociétés</t>
  </si>
  <si>
    <t>UE approfondissement géographie 2 : géographie Fondamentale 2</t>
  </si>
  <si>
    <t>Géographie rurale</t>
  </si>
  <si>
    <t>Hydrologie et géomorphologie fluviales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</si>
  <si>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</si>
  <si>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</si>
  <si>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</si>
  <si>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</si>
  <si>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</si>
  <si>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</si>
  <si>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</si>
  <si>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</si>
  <si>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</si>
  <si>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</si>
  <si>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</si>
  <si>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</si>
  <si>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</si>
  <si>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</si>
  <si>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</si>
  <si>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</si>
  <si>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</si>
  <si>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</si>
  <si>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</si>
  <si>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</si>
  <si>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</si>
  <si>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</si>
  <si>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</si>
  <si>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</si>
  <si>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</si>
  <si>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t>nombre de redoublements autorisés : 2 redoublements en L1, 1 redoublement en L2, au delà sur décision du jury.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</si>
</sst>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 (Corps)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 (Corps)"/>
    </font>
    <font>
      <sz val="10"/>
      <color rgb="FF000000"/>
      <name val="Calibri Light"/>
      <family val="2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  "/>
    </font>
    <font>
      <b/>
      <sz val="11"/>
      <color theme="1"/>
      <name val="Calibri"/>
      <family val="2"/>
    </font>
    <font>
      <b/>
      <sz val="11"/>
      <name val="Calibri (Corps)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164" fontId="6" fillId="0" borderId="1" xfId="0" applyNumberFormat="1" applyFont="1" applyBorder="1" applyAlignment="1">
      <alignment horizontal="center" vertical="center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8" fillId="10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673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16BFAD3-ADB7-46BF-8992-276B17A0F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E8FC6A-6CFD-40A1-B5B9-29B58DAE2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116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DE31864-BD55-429E-AA7A-6DDA2432C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9D99DB-49CB-4944-A9A3-645978D36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ce-my.sharepoint.com/personal/sebastien_guinet_unice_fr/Documents/Documents/DRIVE/Maquettes%20et%20MCC/Nouvelle%20accr&#233;ditation%202024-208/MCC%20SHS/SHAE_Dispenses_assiduite/SHAE_Portail_L1_L2_Maquette_MCC_2024_Dispense_assiduite.xlsx" TargetMode="External"/><Relationship Id="rId2" Type="http://schemas.microsoft.com/office/2019/04/relationships/externalLinkLongPath" Target="https://unice-my.sharepoint.com/personal/sebastien_guinet_unice_fr/Documents/Documents/DRIVE/Maquettes%20et%20MCC/Nouvelle%20accr&#233;ditation%202024-208/MCC%20SHS/SHAE_Dispenses_assiduite/SHAE_Portail_L1_L2_Maquette_MCC_2024_Dispense_assiduite.xlsx?DB36351A" TargetMode="External"/><Relationship Id="rId1" Type="http://schemas.openxmlformats.org/officeDocument/2006/relationships/externalLinkPath" Target="file:///DB36351A/SHAE_Portail_L1_L2_Maquette_MCC_2024_Dispense_assidu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>
        <row r="3">
          <cell r="B3" t="str">
            <v>Portail_SHS</v>
          </cell>
        </row>
        <row r="4">
          <cell r="B4" t="str">
            <v>Sciences de l'Homme et de la Société</v>
          </cell>
        </row>
        <row r="5">
          <cell r="B5" t="str">
            <v>HPSHS18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obligatoire : Enseignements fondamentaux 1</v>
          </cell>
          <cell r="C27" t="str">
            <v>UE</v>
          </cell>
          <cell r="F27" t="str">
            <v>Modification</v>
          </cell>
        </row>
        <row r="28">
          <cell r="B28" t="str">
            <v>Grandes Figures de l'ethnologie 1</v>
          </cell>
          <cell r="C28" t="str">
            <v>ECUE</v>
          </cell>
          <cell r="F28" t="str">
            <v>Modification</v>
          </cell>
        </row>
        <row r="29">
          <cell r="B29" t="str">
            <v>Le regard ethnologique : lecture de textes</v>
          </cell>
          <cell r="C29" t="str">
            <v>ECUE</v>
          </cell>
          <cell r="F29" t="str">
            <v>Modification</v>
          </cell>
        </row>
        <row r="30">
          <cell r="B30" t="str">
            <v>UE Découverte dans la mention : UED Ethnologie 1</v>
          </cell>
          <cell r="C30" t="str">
            <v>UE</v>
          </cell>
          <cell r="F30" t="str">
            <v>Modification</v>
          </cell>
        </row>
        <row r="31">
          <cell r="B31" t="str">
            <v>Notions et concepts clés 1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UE Découverte dns la mention (anthropologie-ethnologie) ou dans le Portail </v>
          </cell>
          <cell r="C32" t="str">
            <v>BLOC</v>
          </cell>
          <cell r="F32" t="str">
            <v>Création</v>
          </cell>
        </row>
        <row r="33">
          <cell r="B33" t="str">
            <v>Min 1 Max 1</v>
          </cell>
          <cell r="C33" t="str">
            <v>OPTION</v>
          </cell>
          <cell r="F33" t="str">
            <v>Création</v>
          </cell>
        </row>
        <row r="34">
          <cell r="B34" t="str">
            <v>UED ethnologie 2 : Interculturalité : Regards croisés 1</v>
          </cell>
          <cell r="C34" t="str">
            <v>UE</v>
          </cell>
          <cell r="F34" t="str">
            <v>Création</v>
          </cell>
        </row>
        <row r="35">
          <cell r="B35" t="str">
            <v>UE découverte dans le Portail</v>
          </cell>
          <cell r="C35" t="str">
            <v>UE</v>
          </cell>
        </row>
        <row r="36">
          <cell r="B36" t="str">
            <v>Min 1 Max 1</v>
          </cell>
          <cell r="C36" t="str">
            <v>OPTION</v>
          </cell>
        </row>
        <row r="37">
          <cell r="B37" t="str">
            <v>UE découverte sociologie</v>
          </cell>
          <cell r="C37" t="str">
            <v>UE</v>
          </cell>
        </row>
        <row r="38">
          <cell r="B38" t="str">
            <v>Min 1 Max 1</v>
          </cell>
          <cell r="C38" t="str">
            <v>OPTION</v>
          </cell>
        </row>
        <row r="39">
          <cell r="B39" t="str">
            <v>UED sociologie 1</v>
          </cell>
          <cell r="C39" t="str">
            <v>UE</v>
          </cell>
        </row>
        <row r="40">
          <cell r="B40" t="str">
            <v>Populations et sociétés</v>
          </cell>
          <cell r="C40" t="str">
            <v>ECUE</v>
          </cell>
        </row>
        <row r="41">
          <cell r="B41" t="str">
            <v>Racisme et sociétés</v>
          </cell>
          <cell r="C41" t="str">
            <v>ECUE</v>
          </cell>
        </row>
        <row r="42">
          <cell r="B42" t="str">
            <v>UED sociologie 2</v>
          </cell>
          <cell r="C42" t="str">
            <v>UE</v>
          </cell>
        </row>
        <row r="43">
          <cell r="B43" t="str">
            <v>Grands ouvrages 1</v>
          </cell>
          <cell r="C43" t="str">
            <v>ECUE</v>
          </cell>
          <cell r="F43" t="str">
            <v>Création</v>
          </cell>
        </row>
        <row r="44">
          <cell r="B44" t="str">
            <v>Méthodologies sociologiques 1</v>
          </cell>
          <cell r="C44" t="str">
            <v>ECUE</v>
          </cell>
          <cell r="F44" t="str">
            <v>Création</v>
          </cell>
        </row>
        <row r="45">
          <cell r="B45" t="str">
            <v>UE découverte Géographie</v>
          </cell>
          <cell r="C45" t="str">
            <v>UE</v>
          </cell>
        </row>
        <row r="46">
          <cell r="C46" t="str">
            <v>OPTION</v>
          </cell>
        </row>
        <row r="47">
          <cell r="B47" t="str">
            <v xml:space="preserve">UED géographie 1 : géographie Fondamentale </v>
          </cell>
          <cell r="C47" t="str">
            <v>UE</v>
          </cell>
        </row>
        <row r="48">
          <cell r="B48" t="str">
            <v>Qu'est ce que la géographie ?</v>
          </cell>
          <cell r="C48" t="str">
            <v>ECUE</v>
          </cell>
        </row>
        <row r="49">
          <cell r="B49" t="str">
            <v>Introduction à la géographie physique</v>
          </cell>
          <cell r="C49" t="str">
            <v>ECUE</v>
          </cell>
        </row>
        <row r="50">
          <cell r="B50" t="str">
            <v>UED géographie 2 : géographie appliquée aménagement 1</v>
          </cell>
          <cell r="C50" t="str">
            <v>UE</v>
          </cell>
        </row>
        <row r="51">
          <cell r="B51" t="str">
            <v>Sciences environnementales</v>
          </cell>
          <cell r="C51" t="str">
            <v>ECUE</v>
          </cell>
        </row>
        <row r="52">
          <cell r="B52" t="str">
            <v>Aménagement du territoire (ex ville et son espace) grandes lois et structure territoire régional</v>
          </cell>
          <cell r="C52" t="str">
            <v>ECUE</v>
          </cell>
        </row>
        <row r="53">
          <cell r="B53" t="str">
            <v>UE découverte SEF</v>
          </cell>
          <cell r="C53" t="str">
            <v>UE</v>
          </cell>
        </row>
        <row r="54">
          <cell r="C54" t="str">
            <v>OPTION</v>
          </cell>
        </row>
        <row r="55">
          <cell r="B55" t="str">
            <v>UED SEF 1 : Découverte du champ des SEF</v>
          </cell>
          <cell r="C55" t="str">
            <v>UE</v>
          </cell>
        </row>
        <row r="56">
          <cell r="B56" t="str">
            <v>Connaissance du système éducatif français</v>
          </cell>
          <cell r="C56" t="str">
            <v>ECUE</v>
          </cell>
        </row>
        <row r="57">
          <cell r="B57" t="str">
            <v>Perspectives internationales en éducation et  formation</v>
          </cell>
          <cell r="C57" t="str">
            <v>ECUE</v>
          </cell>
        </row>
        <row r="58">
          <cell r="B58" t="str">
            <v>UED SEF 2 : Questionnement des pratiques en SEF</v>
          </cell>
          <cell r="C58" t="str">
            <v>UE</v>
          </cell>
        </row>
        <row r="59">
          <cell r="B59" t="str">
            <v>Dispositifs et pratiques innovantes</v>
          </cell>
          <cell r="C59" t="str">
            <v>ECUE</v>
          </cell>
        </row>
        <row r="60">
          <cell r="B60" t="str">
            <v>Valeurs et inclusion</v>
          </cell>
          <cell r="C60" t="str">
            <v>ECUE</v>
          </cell>
        </row>
        <row r="61">
          <cell r="B61" t="str">
            <v>Pratiques d'évaluation : modèles et méthodes</v>
          </cell>
          <cell r="C61" t="str">
            <v>ECUE</v>
          </cell>
        </row>
        <row r="62">
          <cell r="B62" t="str">
            <v>UE découverte Histoire</v>
          </cell>
          <cell r="C62" t="str">
            <v>UE</v>
          </cell>
        </row>
        <row r="63">
          <cell r="B63" t="str">
            <v>ECUE Découverte Histoire : Sources et méthodes</v>
          </cell>
          <cell r="C63" t="str">
            <v>BLOC</v>
          </cell>
          <cell r="F63" t="str">
            <v>Création</v>
          </cell>
        </row>
        <row r="64">
          <cell r="B64" t="str">
            <v>Min 1 Max 1</v>
          </cell>
          <cell r="C64" t="str">
            <v>OPTION</v>
          </cell>
        </row>
        <row r="65">
          <cell r="B65" t="str">
            <v>Sources et méthodes de l'histoire ancienne et médiévale</v>
          </cell>
          <cell r="C65" t="str">
            <v>ECUE</v>
          </cell>
          <cell r="F65" t="str">
            <v>Création</v>
          </cell>
        </row>
        <row r="66">
          <cell r="B66" t="str">
            <v>Sources et méthodes de l'histoire moderne et contemporaine</v>
          </cell>
          <cell r="C66" t="str">
            <v>ECUE</v>
          </cell>
          <cell r="F66" t="str">
            <v>Création</v>
          </cell>
        </row>
        <row r="67">
          <cell r="B67" t="str">
            <v>ECUE Découverte Histoire 2 : thématiques périodiques 1</v>
          </cell>
          <cell r="C67" t="str">
            <v>BLOC</v>
          </cell>
          <cell r="F67" t="str">
            <v>Modification</v>
          </cell>
        </row>
        <row r="68">
          <cell r="B68" t="str">
            <v>Min 1 Max 1</v>
          </cell>
          <cell r="C68" t="str">
            <v>OPTION</v>
          </cell>
        </row>
        <row r="69">
          <cell r="B69" t="str">
            <v>UED1 Préhistoire</v>
          </cell>
          <cell r="C69" t="str">
            <v>ECUE</v>
          </cell>
        </row>
        <row r="70">
          <cell r="B70" t="str">
            <v>UED2 Histoire ancienne</v>
          </cell>
          <cell r="C70" t="str">
            <v>ECUE</v>
          </cell>
        </row>
        <row r="71">
          <cell r="B71" t="str">
            <v>UED3 Histoire ancienne</v>
          </cell>
          <cell r="C71" t="str">
            <v>ECUE</v>
          </cell>
        </row>
        <row r="72">
          <cell r="B72" t="str">
            <v>UED4 Histoire ancienne</v>
          </cell>
          <cell r="C72" t="str">
            <v>ECUE</v>
          </cell>
        </row>
        <row r="73">
          <cell r="B73" t="str">
            <v>UED5 Histoire médiévale</v>
          </cell>
          <cell r="C73" t="str">
            <v>ECUE</v>
          </cell>
        </row>
        <row r="74">
          <cell r="B74" t="str">
            <v>UED6 Histoire médiévale</v>
          </cell>
          <cell r="C74" t="str">
            <v>ECUE</v>
          </cell>
        </row>
        <row r="75">
          <cell r="B75" t="str">
            <v>UED7 Histoire médiévale</v>
          </cell>
          <cell r="C75" t="str">
            <v>ECUE</v>
          </cell>
        </row>
        <row r="76">
          <cell r="B76" t="str">
            <v xml:space="preserve">UED8 Histoire moderne </v>
          </cell>
          <cell r="C76" t="str">
            <v>ECUE</v>
          </cell>
        </row>
        <row r="77">
          <cell r="B77" t="str">
            <v xml:space="preserve">UED9 Histoire moderne </v>
          </cell>
          <cell r="C77" t="str">
            <v>ECUE</v>
          </cell>
        </row>
        <row r="78">
          <cell r="B78" t="str">
            <v>UED10 Histoire moderne</v>
          </cell>
          <cell r="C78" t="str">
            <v>ECUE</v>
          </cell>
        </row>
        <row r="79">
          <cell r="B79" t="str">
            <v>UED11  Histoire contemporaine</v>
          </cell>
          <cell r="C79" t="str">
            <v>ECUE</v>
          </cell>
        </row>
        <row r="80">
          <cell r="B80" t="str">
            <v>UED12 Histoire contemporaine</v>
          </cell>
          <cell r="C80" t="str">
            <v>ECUE</v>
          </cell>
        </row>
        <row r="81">
          <cell r="B81" t="str">
            <v>UED13 Histoire contemporaine</v>
          </cell>
          <cell r="C81" t="str">
            <v>ECUE</v>
          </cell>
        </row>
        <row r="82">
          <cell r="B82" t="str">
            <v xml:space="preserve">UE Découverte dans le Portail </v>
          </cell>
          <cell r="C82" t="str">
            <v>UE</v>
          </cell>
        </row>
        <row r="83">
          <cell r="B83" t="str">
            <v>Min 1 Max 1</v>
          </cell>
          <cell r="C83" t="str">
            <v>OPTION</v>
          </cell>
        </row>
        <row r="84">
          <cell r="B84" t="str">
            <v>UE découverte sociologie</v>
          </cell>
          <cell r="C84" t="str">
            <v>UE</v>
          </cell>
        </row>
        <row r="85">
          <cell r="B85" t="str">
            <v>Min 1 Max 1</v>
          </cell>
          <cell r="C85" t="str">
            <v>OPTION</v>
          </cell>
        </row>
        <row r="86">
          <cell r="B86" t="str">
            <v>UED sociologie 1</v>
          </cell>
          <cell r="C86" t="str">
            <v>UE</v>
          </cell>
        </row>
        <row r="87">
          <cell r="B87" t="str">
            <v>Populations et sociétés</v>
          </cell>
          <cell r="C87" t="str">
            <v>ECUE</v>
          </cell>
        </row>
        <row r="88">
          <cell r="B88" t="str">
            <v>Racisme et sociétés</v>
          </cell>
          <cell r="C88" t="str">
            <v>ECUE</v>
          </cell>
        </row>
        <row r="89">
          <cell r="B89" t="str">
            <v>UED sociologie 2</v>
          </cell>
          <cell r="C89" t="str">
            <v>UE</v>
          </cell>
        </row>
        <row r="90">
          <cell r="B90" t="str">
            <v>Grands ouvrages 1</v>
          </cell>
          <cell r="C90" t="str">
            <v>ECUE</v>
          </cell>
          <cell r="F90" t="str">
            <v>Création</v>
          </cell>
        </row>
        <row r="91">
          <cell r="B91" t="str">
            <v>Méthodologies sociologiques 1</v>
          </cell>
          <cell r="C91" t="str">
            <v>ECUE</v>
          </cell>
          <cell r="F91" t="str">
            <v>Création</v>
          </cell>
        </row>
        <row r="92">
          <cell r="B92" t="str">
            <v>UE découverte Géographie</v>
          </cell>
          <cell r="C92" t="str">
            <v>UE</v>
          </cell>
        </row>
        <row r="93">
          <cell r="C93" t="str">
            <v>OPTION</v>
          </cell>
        </row>
        <row r="94">
          <cell r="B94" t="str">
            <v>UED Géographie 1 : géographie Fondamentale</v>
          </cell>
          <cell r="C94" t="str">
            <v>UE</v>
          </cell>
        </row>
        <row r="95">
          <cell r="B95" t="str">
            <v>Qu'est ce que la géographie ?</v>
          </cell>
          <cell r="C95" t="str">
            <v>ECUE</v>
          </cell>
        </row>
        <row r="96">
          <cell r="B96" t="str">
            <v>Introduction à la géographie physique</v>
          </cell>
          <cell r="C96" t="str">
            <v>ECUE</v>
          </cell>
        </row>
        <row r="97">
          <cell r="B97" t="str">
            <v>UED géographie 2 : géographie appliquée aménagement 1</v>
          </cell>
          <cell r="C97" t="str">
            <v>UE</v>
          </cell>
        </row>
        <row r="98">
          <cell r="B98" t="str">
            <v>Sciences environnementales</v>
          </cell>
          <cell r="C98" t="str">
            <v>ECUE</v>
          </cell>
        </row>
        <row r="99">
          <cell r="B99" t="str">
            <v>Aménagement du territoire (ex ville et son espace) grandes lois et structure territoire régional</v>
          </cell>
          <cell r="C99" t="str">
            <v>ECUE</v>
          </cell>
        </row>
        <row r="100">
          <cell r="B100" t="str">
            <v>UE découverte SEF</v>
          </cell>
          <cell r="C100" t="str">
            <v>UE</v>
          </cell>
        </row>
        <row r="101">
          <cell r="C101" t="str">
            <v>OPTION</v>
          </cell>
        </row>
        <row r="102">
          <cell r="B102" t="str">
            <v>UED SEF 1 : Découverte du champ des SEF</v>
          </cell>
          <cell r="C102" t="str">
            <v>UE</v>
          </cell>
        </row>
        <row r="103">
          <cell r="B103" t="str">
            <v>Connaissance du système éducatif français</v>
          </cell>
          <cell r="C103" t="str">
            <v>ECUE</v>
          </cell>
        </row>
        <row r="104">
          <cell r="B104" t="str">
            <v>Perspectives internationales en éducation et  formation</v>
          </cell>
          <cell r="C104" t="str">
            <v>ECUE</v>
          </cell>
        </row>
        <row r="105">
          <cell r="B105" t="str">
            <v>UED SEF 2 : Questionnement des pratiques en SEF</v>
          </cell>
          <cell r="C105" t="str">
            <v>UE</v>
          </cell>
        </row>
        <row r="106">
          <cell r="B106" t="str">
            <v>Dispositifs et pratiques innovantes</v>
          </cell>
          <cell r="C106" t="str">
            <v>ECUE</v>
          </cell>
        </row>
        <row r="107">
          <cell r="B107" t="str">
            <v>Valeurs et inclusion</v>
          </cell>
          <cell r="C107" t="str">
            <v>ECUE</v>
          </cell>
        </row>
        <row r="108">
          <cell r="B108" t="str">
            <v>Pratiques d'évaluation : modèles et méthodes</v>
          </cell>
          <cell r="C108" t="str">
            <v>ECUE</v>
          </cell>
        </row>
        <row r="109">
          <cell r="B109" t="str">
            <v>UE découverte Histoire</v>
          </cell>
          <cell r="C109" t="str">
            <v>UE</v>
          </cell>
        </row>
        <row r="110">
          <cell r="B110" t="str">
            <v>ECUE Découverte Histoire : Sources et méthodes</v>
          </cell>
          <cell r="C110" t="str">
            <v>BLOC</v>
          </cell>
          <cell r="F110" t="str">
            <v>Création</v>
          </cell>
        </row>
        <row r="111">
          <cell r="B111" t="str">
            <v>Min 1 Max 1</v>
          </cell>
          <cell r="C111" t="str">
            <v>OPTION</v>
          </cell>
        </row>
        <row r="112">
          <cell r="B112" t="str">
            <v>Sources et méthodes de l'histoire ancienne et médiévale</v>
          </cell>
          <cell r="C112" t="str">
            <v>ECUE</v>
          </cell>
          <cell r="F112" t="str">
            <v>Création</v>
          </cell>
        </row>
        <row r="113">
          <cell r="B113" t="str">
            <v>Sources et méthodes de l'histoire moderne et contemporaine</v>
          </cell>
          <cell r="C113" t="str">
            <v>ECUE</v>
          </cell>
          <cell r="F113" t="str">
            <v>Création</v>
          </cell>
        </row>
        <row r="114">
          <cell r="B114" t="str">
            <v>ECUE Découverte Histoire 2 : thématiques périodiques 1</v>
          </cell>
          <cell r="C114" t="str">
            <v>BLOC</v>
          </cell>
          <cell r="F114" t="str">
            <v>Modification</v>
          </cell>
        </row>
        <row r="115">
          <cell r="B115" t="str">
            <v>Min 1 Max 1</v>
          </cell>
          <cell r="C115" t="str">
            <v>OPTION</v>
          </cell>
        </row>
        <row r="116">
          <cell r="B116" t="str">
            <v>UED1 Préhistoire</v>
          </cell>
          <cell r="C116" t="str">
            <v>ECUE</v>
          </cell>
        </row>
        <row r="117">
          <cell r="B117" t="str">
            <v>UED2 Histoire ancienne</v>
          </cell>
          <cell r="C117" t="str">
            <v>ECUE</v>
          </cell>
        </row>
        <row r="118">
          <cell r="B118" t="str">
            <v>UED3 Histoire ancienne</v>
          </cell>
          <cell r="C118" t="str">
            <v>ECUE</v>
          </cell>
        </row>
        <row r="119">
          <cell r="B119" t="str">
            <v>UED4 Histoire ancienne</v>
          </cell>
          <cell r="C119" t="str">
            <v>ECUE</v>
          </cell>
        </row>
        <row r="120">
          <cell r="B120" t="str">
            <v>UED5 Histoire médiévale</v>
          </cell>
          <cell r="C120" t="str">
            <v>ECUE</v>
          </cell>
        </row>
        <row r="121">
          <cell r="B121" t="str">
            <v>UED6 Histoire médiévale</v>
          </cell>
          <cell r="C121" t="str">
            <v>ECUE</v>
          </cell>
        </row>
        <row r="122">
          <cell r="B122" t="str">
            <v>UED7 Histoire médiévale</v>
          </cell>
          <cell r="C122" t="str">
            <v>ECUE</v>
          </cell>
        </row>
        <row r="123">
          <cell r="B123" t="str">
            <v xml:space="preserve">UED8 Histoire moderne </v>
          </cell>
          <cell r="C123" t="str">
            <v>ECUE</v>
          </cell>
        </row>
        <row r="124">
          <cell r="B124" t="str">
            <v xml:space="preserve">UED9 Histoire moderne </v>
          </cell>
          <cell r="C124" t="str">
            <v>ECUE</v>
          </cell>
        </row>
        <row r="125">
          <cell r="B125" t="str">
            <v>UED10 Histoire moderne</v>
          </cell>
          <cell r="C125" t="str">
            <v>ECUE</v>
          </cell>
        </row>
        <row r="126">
          <cell r="B126" t="str">
            <v>UED11  Histoire contemporaine</v>
          </cell>
          <cell r="C126" t="str">
            <v>ECUE</v>
          </cell>
        </row>
        <row r="127">
          <cell r="B127" t="str">
            <v>UED12 Histoire contemporaine</v>
          </cell>
          <cell r="C127" t="str">
            <v>ECUE</v>
          </cell>
        </row>
        <row r="128">
          <cell r="B128" t="str">
            <v>UED13 Histoire contemporaine</v>
          </cell>
          <cell r="C128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obligatoire : Enseignements fondamentaux 2</v>
          </cell>
          <cell r="C27" t="str">
            <v>UE</v>
          </cell>
          <cell r="F27" t="str">
            <v>Modification</v>
          </cell>
        </row>
        <row r="28">
          <cell r="B28" t="str">
            <v>Grandes Figures de l'ethnologie 2</v>
          </cell>
          <cell r="C28" t="str">
            <v>ECUE</v>
          </cell>
          <cell r="F28" t="str">
            <v>Modification</v>
          </cell>
        </row>
        <row r="29">
          <cell r="B29" t="str">
            <v>Le regard ethnologique : Initiation à l'enquête de terrain</v>
          </cell>
          <cell r="C29" t="str">
            <v>ECUE</v>
          </cell>
          <cell r="F29" t="str">
            <v>Modification</v>
          </cell>
        </row>
        <row r="30">
          <cell r="B30" t="str">
            <v>UE Découverte choix dans la mention : UED Ethnologie 3</v>
          </cell>
          <cell r="C30" t="str">
            <v>UE</v>
          </cell>
          <cell r="F30" t="str">
            <v>Modification</v>
          </cell>
        </row>
        <row r="31">
          <cell r="B31" t="str">
            <v>Notions et concepts clés 2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UE Découverte dans la mention (Anthropologie-ethnologie) ou dans le Portail </v>
          </cell>
          <cell r="C32" t="str">
            <v>BLOC</v>
          </cell>
          <cell r="F32" t="str">
            <v>Création</v>
          </cell>
        </row>
        <row r="33">
          <cell r="B33" t="str">
            <v>Min 1 Max 1</v>
          </cell>
          <cell r="C33" t="str">
            <v>OPTION</v>
          </cell>
          <cell r="F33" t="str">
            <v>Création</v>
          </cell>
        </row>
        <row r="34">
          <cell r="B34" t="str">
            <v>UED ethnologie 4 : Interculturalité : Regards croisés 2</v>
          </cell>
          <cell r="C34" t="str">
            <v>UE</v>
          </cell>
          <cell r="F34" t="str">
            <v>Création</v>
          </cell>
        </row>
        <row r="36">
          <cell r="B36" t="str">
            <v xml:space="preserve">UE Découverte dans le Portail </v>
          </cell>
          <cell r="C36" t="str">
            <v>BLOC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UE Découverte Sociologie</v>
          </cell>
          <cell r="C38" t="str">
            <v>UE</v>
          </cell>
        </row>
        <row r="39">
          <cell r="C39" t="str">
            <v>OPTION</v>
          </cell>
        </row>
        <row r="40">
          <cell r="B40" t="str">
            <v>UED Sociologie 3</v>
          </cell>
          <cell r="C40" t="str">
            <v>UE</v>
          </cell>
        </row>
        <row r="41">
          <cell r="B41" t="str">
            <v>Genre et sociétés</v>
          </cell>
          <cell r="C41" t="str">
            <v>ECUE</v>
          </cell>
        </row>
        <row r="42">
          <cell r="B42" t="str">
            <v>Environnement et sociétés</v>
          </cell>
          <cell r="C42" t="str">
            <v>ECUE</v>
          </cell>
        </row>
        <row r="43">
          <cell r="B43" t="str">
            <v>UED Sociologie 4</v>
          </cell>
          <cell r="C43" t="str">
            <v>UE</v>
          </cell>
        </row>
        <row r="44">
          <cell r="B44" t="str">
            <v>Grands ouvrages 2</v>
          </cell>
          <cell r="C44" t="str">
            <v>ECUE</v>
          </cell>
          <cell r="F44" t="str">
            <v>Création</v>
          </cell>
        </row>
        <row r="45">
          <cell r="B45" t="str">
            <v>Méthodologies sociologiques 2</v>
          </cell>
          <cell r="C45" t="str">
            <v>ECUE</v>
          </cell>
          <cell r="F45" t="str">
            <v>Création</v>
          </cell>
        </row>
        <row r="46">
          <cell r="B46" t="str">
            <v>UE Découverte géographie</v>
          </cell>
          <cell r="C46" t="str">
            <v>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UED géographie 3</v>
          </cell>
          <cell r="C48" t="str">
            <v>UE</v>
          </cell>
        </row>
        <row r="49">
          <cell r="B49" t="str">
            <v>Géographie humaine (urbaine et rurale)</v>
          </cell>
          <cell r="C49" t="str">
            <v>ECUE</v>
          </cell>
        </row>
        <row r="50">
          <cell r="B50" t="str">
            <v>Climatologie générale</v>
          </cell>
          <cell r="C50" t="str">
            <v>ECUE</v>
          </cell>
        </row>
        <row r="51">
          <cell r="B51" t="str">
            <v>UED géographie 4 : géographie appliquée aménagement 2</v>
          </cell>
          <cell r="C51" t="str">
            <v>UE</v>
          </cell>
        </row>
        <row r="52">
          <cell r="B52" t="str">
            <v>Biogeographie</v>
          </cell>
          <cell r="C52" t="str">
            <v>ECUE</v>
          </cell>
        </row>
        <row r="53">
          <cell r="B53" t="str">
            <v>Géographie des littoraux</v>
          </cell>
          <cell r="C53" t="str">
            <v>ECUE</v>
          </cell>
        </row>
        <row r="54">
          <cell r="B54" t="str">
            <v>UE découverte SEF</v>
          </cell>
          <cell r="C54" t="str">
            <v>UE</v>
          </cell>
        </row>
        <row r="55">
          <cell r="B55" t="str">
            <v>Min 1 Max 1</v>
          </cell>
          <cell r="C55" t="str">
            <v>OPTION</v>
          </cell>
        </row>
        <row r="56">
          <cell r="B56" t="str">
            <v>UED SEF 3 : Découverte du champ des SEF (2)</v>
          </cell>
          <cell r="C56" t="str">
            <v>UE</v>
          </cell>
        </row>
        <row r="57">
          <cell r="B57" t="str">
            <v xml:space="preserve">Méthodes d'enquête quantitatives en SEF </v>
          </cell>
          <cell r="C57" t="str">
            <v>ECUE</v>
          </cell>
        </row>
        <row r="58">
          <cell r="B58" t="str">
            <v xml:space="preserve">Méthodes d'enquête qualitatives en SEF </v>
          </cell>
          <cell r="C58" t="str">
            <v>ECUE</v>
          </cell>
        </row>
        <row r="59">
          <cell r="B59" t="str">
            <v>UED SEF 4 : Culture et Éducation</v>
          </cell>
          <cell r="C59" t="str">
            <v>UE</v>
          </cell>
        </row>
        <row r="60">
          <cell r="B60" t="str">
            <v>Culture scientifique et technologique 1</v>
          </cell>
          <cell r="C60" t="str">
            <v>ECUE</v>
          </cell>
        </row>
        <row r="61">
          <cell r="B61" t="str">
            <v>Éducation artistique et culturelle</v>
          </cell>
          <cell r="C61" t="str">
            <v>ECUE</v>
          </cell>
        </row>
        <row r="62">
          <cell r="B62" t="str">
            <v>Les éducations à (numérique, santé, développement durable, etc.) 1</v>
          </cell>
          <cell r="C62" t="str">
            <v>ECUE</v>
          </cell>
        </row>
        <row r="63">
          <cell r="B63" t="str">
            <v>UE découverte Histoire</v>
          </cell>
          <cell r="C63" t="str">
            <v>UE</v>
          </cell>
        </row>
        <row r="64">
          <cell r="B64" t="str">
            <v>ECUE Découverte Histoire 5 : la cité et l'historien 1</v>
          </cell>
          <cell r="C64" t="str">
            <v>BLOC</v>
          </cell>
          <cell r="F64" t="str">
            <v>Création</v>
          </cell>
        </row>
        <row r="65">
          <cell r="B65" t="str">
            <v>Min 1 Max 1</v>
          </cell>
          <cell r="C65" t="str">
            <v>OPTION</v>
          </cell>
        </row>
        <row r="66">
          <cell r="B66" t="str">
            <v>la cité et l'historien (histoire ancienne et médiévale)</v>
          </cell>
          <cell r="C66" t="str">
            <v>ECUE</v>
          </cell>
          <cell r="F66" t="str">
            <v>Création</v>
          </cell>
        </row>
        <row r="67">
          <cell r="B67" t="str">
            <v>la cité et l'historien (histoire moderne et contemporaine)</v>
          </cell>
          <cell r="C67" t="str">
            <v>ECUE</v>
          </cell>
          <cell r="F67" t="str">
            <v>Création</v>
          </cell>
        </row>
        <row r="68">
          <cell r="B68" t="str">
            <v>ECUE Découverte Histoire 6 : thématiques périodiques 3</v>
          </cell>
          <cell r="C68" t="str">
            <v>BLOC</v>
          </cell>
          <cell r="F68" t="str">
            <v>Modification</v>
          </cell>
        </row>
        <row r="69">
          <cell r="B69" t="str">
            <v>Min 1 Max 1</v>
          </cell>
          <cell r="C69" t="str">
            <v>OPTION</v>
          </cell>
        </row>
        <row r="70">
          <cell r="B70" t="str">
            <v>UED14 Préhistoire</v>
          </cell>
          <cell r="C70" t="str">
            <v>ECUE</v>
          </cell>
        </row>
        <row r="71">
          <cell r="B71" t="str">
            <v>UED15 Histoire ancienne</v>
          </cell>
          <cell r="C71" t="str">
            <v>ECUE</v>
          </cell>
        </row>
        <row r="72">
          <cell r="B72" t="str">
            <v>UED16 Histoire ancienne</v>
          </cell>
          <cell r="C72" t="str">
            <v>ECUE</v>
          </cell>
        </row>
        <row r="73">
          <cell r="B73" t="str">
            <v>UED17 Histoire ancienne</v>
          </cell>
          <cell r="C73" t="str">
            <v>ECUE</v>
          </cell>
        </row>
        <row r="74">
          <cell r="B74" t="str">
            <v>UED18 Histoire médiévale</v>
          </cell>
          <cell r="C74" t="str">
            <v>ECUE</v>
          </cell>
        </row>
        <row r="75">
          <cell r="B75" t="str">
            <v>UED19 Histoire médiévale</v>
          </cell>
          <cell r="C75" t="str">
            <v>ECUE</v>
          </cell>
        </row>
        <row r="76">
          <cell r="B76" t="str">
            <v>UED20 Histoire médiévale</v>
          </cell>
          <cell r="C76" t="str">
            <v>ECUE</v>
          </cell>
        </row>
        <row r="77">
          <cell r="B77" t="str">
            <v xml:space="preserve">UED21 Histoire moderne </v>
          </cell>
          <cell r="C77" t="str">
            <v>ECUE</v>
          </cell>
        </row>
        <row r="78">
          <cell r="B78" t="str">
            <v xml:space="preserve">UED22 Histoire moderne </v>
          </cell>
          <cell r="C78" t="str">
            <v>ECUE</v>
          </cell>
        </row>
        <row r="79">
          <cell r="B79" t="str">
            <v>UED23 Histoire moderne</v>
          </cell>
          <cell r="C79" t="str">
            <v>ECUE</v>
          </cell>
        </row>
        <row r="80">
          <cell r="B80" t="str">
            <v>UED24  Histoire contemporaine</v>
          </cell>
          <cell r="C80" t="str">
            <v>ECUE</v>
          </cell>
        </row>
        <row r="81">
          <cell r="B81" t="str">
            <v>UED25 Histoire contemporaine</v>
          </cell>
          <cell r="C81" t="str">
            <v>ECUE</v>
          </cell>
        </row>
        <row r="82">
          <cell r="B82" t="str">
            <v>UED26 Histoire contemporaine</v>
          </cell>
          <cell r="C82" t="str">
            <v>ECUE</v>
          </cell>
        </row>
        <row r="83">
          <cell r="B83" t="str">
            <v xml:space="preserve">UE Découverte dans le Portail </v>
          </cell>
          <cell r="C83" t="str">
            <v>UE</v>
          </cell>
        </row>
        <row r="84">
          <cell r="B84" t="str">
            <v>Min1 max1</v>
          </cell>
          <cell r="C84" t="str">
            <v>OPTION</v>
          </cell>
        </row>
        <row r="85">
          <cell r="B85" t="str">
            <v>UE Découverte Sociologie</v>
          </cell>
          <cell r="C85" t="str">
            <v>UE</v>
          </cell>
        </row>
        <row r="86">
          <cell r="C86" t="str">
            <v>OPTION</v>
          </cell>
        </row>
        <row r="87">
          <cell r="B87" t="str">
            <v>UED Sociologie 3</v>
          </cell>
          <cell r="C87" t="str">
            <v>UE</v>
          </cell>
        </row>
        <row r="88">
          <cell r="B88" t="str">
            <v>Genre et sociétés</v>
          </cell>
          <cell r="C88" t="str">
            <v>ECUE</v>
          </cell>
        </row>
        <row r="89">
          <cell r="B89" t="str">
            <v>Environnement et sociétés</v>
          </cell>
          <cell r="C89" t="str">
            <v>ECUE</v>
          </cell>
        </row>
        <row r="90">
          <cell r="B90" t="str">
            <v>UED Sociologie 4</v>
          </cell>
          <cell r="C90" t="str">
            <v>UE</v>
          </cell>
        </row>
        <row r="91">
          <cell r="B91" t="str">
            <v>Grands ouvrages 2</v>
          </cell>
          <cell r="C91" t="str">
            <v>ECUE</v>
          </cell>
          <cell r="F91" t="str">
            <v>Création</v>
          </cell>
        </row>
        <row r="92">
          <cell r="B92" t="str">
            <v>Méthodologies sociologiques 2</v>
          </cell>
          <cell r="C92" t="str">
            <v>ECUE</v>
          </cell>
          <cell r="F92" t="str">
            <v>Création</v>
          </cell>
        </row>
        <row r="93">
          <cell r="B93" t="str">
            <v>UE découverte géographie</v>
          </cell>
          <cell r="C93" t="str">
            <v>UE</v>
          </cell>
        </row>
        <row r="94">
          <cell r="B94" t="str">
            <v>Min 1 Max 1</v>
          </cell>
          <cell r="C94" t="str">
            <v>OPTION</v>
          </cell>
        </row>
        <row r="95">
          <cell r="B95" t="str">
            <v>UED géographie 3</v>
          </cell>
          <cell r="C95" t="str">
            <v>UE</v>
          </cell>
        </row>
        <row r="96">
          <cell r="B96" t="str">
            <v>Géographie humaine (urbaine et rurale)</v>
          </cell>
          <cell r="C96" t="str">
            <v>ECUE</v>
          </cell>
        </row>
        <row r="97">
          <cell r="B97" t="str">
            <v>Climatologie générale</v>
          </cell>
          <cell r="C97" t="str">
            <v>ECUE</v>
          </cell>
        </row>
        <row r="98">
          <cell r="B98" t="str">
            <v>UED géographie 4 : géographie appliquée aménagement 2</v>
          </cell>
          <cell r="C98" t="str">
            <v>UE</v>
          </cell>
        </row>
        <row r="99">
          <cell r="B99" t="str">
            <v>Biogeographie</v>
          </cell>
          <cell r="C99" t="str">
            <v>ECUE</v>
          </cell>
        </row>
        <row r="100">
          <cell r="B100" t="str">
            <v>Géographie des littoraux</v>
          </cell>
          <cell r="C100" t="str">
            <v>ECUE</v>
          </cell>
        </row>
        <row r="101">
          <cell r="B101" t="str">
            <v>UE découverte SEF</v>
          </cell>
          <cell r="C101" t="str">
            <v>UE</v>
          </cell>
        </row>
        <row r="102">
          <cell r="B102" t="str">
            <v>Min 1 Max 1</v>
          </cell>
          <cell r="C102" t="str">
            <v>OPTION</v>
          </cell>
        </row>
        <row r="103">
          <cell r="B103" t="str">
            <v>UED SEF 3 : Découverte du champ des SEF (2)</v>
          </cell>
          <cell r="C103" t="str">
            <v>UE</v>
          </cell>
        </row>
        <row r="104">
          <cell r="B104" t="str">
            <v xml:space="preserve">Méthodes d'enquête quantitatives en SEF </v>
          </cell>
          <cell r="C104" t="str">
            <v>ECUE</v>
          </cell>
        </row>
        <row r="105">
          <cell r="B105" t="str">
            <v xml:space="preserve">Méthodes d'enquête qualitatives en SEF </v>
          </cell>
          <cell r="C105" t="str">
            <v>ECUE</v>
          </cell>
        </row>
        <row r="106">
          <cell r="B106" t="str">
            <v>UED SEF 4 : Culture et Éducation</v>
          </cell>
          <cell r="C106" t="str">
            <v>UE</v>
          </cell>
        </row>
        <row r="107">
          <cell r="B107" t="str">
            <v>Culture scientifique et technologique 1</v>
          </cell>
          <cell r="C107" t="str">
            <v>ECUE</v>
          </cell>
        </row>
        <row r="108">
          <cell r="B108" t="str">
            <v>Éducation artistique et culturelle</v>
          </cell>
          <cell r="C108" t="str">
            <v>ECUE</v>
          </cell>
        </row>
        <row r="109">
          <cell r="B109" t="str">
            <v>Les éducations à (numérique, santé, développement durable, etc.) 1</v>
          </cell>
          <cell r="C109" t="str">
            <v>ECUE</v>
          </cell>
        </row>
        <row r="110">
          <cell r="B110" t="str">
            <v>UE découverte Histoire</v>
          </cell>
          <cell r="C110" t="str">
            <v>UE</v>
          </cell>
        </row>
        <row r="111">
          <cell r="B111" t="str">
            <v>ECUE Découverte Histoire 5 : la cité et l'historien 1</v>
          </cell>
          <cell r="C111" t="str">
            <v>BLOC</v>
          </cell>
          <cell r="F111" t="str">
            <v>Création</v>
          </cell>
        </row>
        <row r="112">
          <cell r="B112" t="str">
            <v>Min 1 Max 1</v>
          </cell>
          <cell r="C112" t="str">
            <v>OPTION</v>
          </cell>
        </row>
        <row r="113">
          <cell r="B113" t="str">
            <v>la cité et l'historien (histoire ancienne et médiévale)</v>
          </cell>
          <cell r="C113" t="str">
            <v>ECUE</v>
          </cell>
          <cell r="F113" t="str">
            <v>Création</v>
          </cell>
        </row>
        <row r="114">
          <cell r="B114" t="str">
            <v>la cité et l'historien (histoire moderne et contemporaine)</v>
          </cell>
          <cell r="C114" t="str">
            <v>ECUE</v>
          </cell>
          <cell r="F114" t="str">
            <v>Création</v>
          </cell>
        </row>
        <row r="115">
          <cell r="B115" t="str">
            <v>ECUE Découverte Histoire 6 : thématiques périodiques 3</v>
          </cell>
          <cell r="C115" t="str">
            <v>BLOC</v>
          </cell>
          <cell r="F115" t="str">
            <v>Modification</v>
          </cell>
        </row>
        <row r="116">
          <cell r="B116" t="str">
            <v>Min 1 Max 1</v>
          </cell>
          <cell r="C116" t="str">
            <v>OPTION</v>
          </cell>
        </row>
        <row r="117">
          <cell r="B117" t="str">
            <v>UED14 Préhistoire</v>
          </cell>
          <cell r="C117" t="str">
            <v>ECUE</v>
          </cell>
        </row>
        <row r="118">
          <cell r="B118" t="str">
            <v>UED15 Histoire ancienne</v>
          </cell>
          <cell r="C118" t="str">
            <v>ECUE</v>
          </cell>
        </row>
        <row r="119">
          <cell r="B119" t="str">
            <v>UED16 Histoire ancienne</v>
          </cell>
          <cell r="C119" t="str">
            <v>ECUE</v>
          </cell>
        </row>
        <row r="120">
          <cell r="B120" t="str">
            <v>UED17 Histoire ancienne</v>
          </cell>
          <cell r="C120" t="str">
            <v>ECUE</v>
          </cell>
        </row>
        <row r="121">
          <cell r="B121" t="str">
            <v>UED18 Histoire médiévale</v>
          </cell>
          <cell r="C121" t="str">
            <v>ECUE</v>
          </cell>
        </row>
        <row r="122">
          <cell r="B122" t="str">
            <v>UED19 Histoire médiévale</v>
          </cell>
          <cell r="C122" t="str">
            <v>ECUE</v>
          </cell>
        </row>
        <row r="123">
          <cell r="B123" t="str">
            <v>UED20 Histoire médiévale</v>
          </cell>
          <cell r="C123" t="str">
            <v>ECUE</v>
          </cell>
        </row>
        <row r="124">
          <cell r="B124" t="str">
            <v xml:space="preserve">UED21 Histoire moderne </v>
          </cell>
          <cell r="C124" t="str">
            <v>ECUE</v>
          </cell>
        </row>
        <row r="125">
          <cell r="B125" t="str">
            <v xml:space="preserve">UED22 Histoire moderne </v>
          </cell>
          <cell r="C125" t="str">
            <v>ECUE</v>
          </cell>
        </row>
        <row r="126">
          <cell r="B126" t="str">
            <v>UED23 Histoire moderne</v>
          </cell>
          <cell r="C126" t="str">
            <v>ECUE</v>
          </cell>
        </row>
        <row r="127">
          <cell r="B127" t="str">
            <v>UED24  Histoire contemporaine</v>
          </cell>
          <cell r="C127" t="str">
            <v>ECUE</v>
          </cell>
        </row>
        <row r="128">
          <cell r="B128" t="str">
            <v>UED25 Histoire contemporaine</v>
          </cell>
          <cell r="C128" t="str">
            <v>ECUE</v>
          </cell>
        </row>
        <row r="129">
          <cell r="B129" t="str">
            <v>UED26 Histoire contemporaine</v>
          </cell>
          <cell r="C129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1 : Théories et approches pratiques de la culture</v>
          </cell>
          <cell r="C27" t="str">
            <v>UE</v>
          </cell>
          <cell r="F27" t="str">
            <v>Création</v>
          </cell>
        </row>
        <row r="28">
          <cell r="B28" t="str">
            <v>La transmission culturelle et ses applications</v>
          </cell>
          <cell r="C28" t="str">
            <v>ECUE</v>
          </cell>
          <cell r="F28" t="str">
            <v>Création</v>
          </cell>
        </row>
        <row r="29">
          <cell r="B29" t="str">
            <v>Théories de la culture</v>
          </cell>
          <cell r="C29" t="str">
            <v>ECUE</v>
          </cell>
          <cell r="F29" t="str">
            <v>Création</v>
          </cell>
        </row>
        <row r="30">
          <cell r="B30" t="str">
            <v>UE DISCIPLINAIRE 2 : Ethnologie et questions contemporaines 1</v>
          </cell>
          <cell r="C30" t="str">
            <v>UE</v>
          </cell>
          <cell r="F30" t="str">
            <v>Création</v>
          </cell>
        </row>
        <row r="31">
          <cell r="B31" t="str">
            <v>Anthropologie du genre et des sexualités</v>
          </cell>
          <cell r="C31" t="str">
            <v>ECUE</v>
          </cell>
          <cell r="F31" t="str">
            <v>Modification</v>
          </cell>
        </row>
        <row r="32">
          <cell r="B32" t="str">
            <v>Anthropologie du monde arabe : parenté et rituels</v>
          </cell>
          <cell r="C32" t="str">
            <v>ECUE</v>
          </cell>
          <cell r="F32" t="str">
            <v>Création</v>
          </cell>
        </row>
        <row r="33">
          <cell r="B33" t="str">
            <v>UE approfondissement dans la mention  : Ethnologie-anthropologie 1</v>
          </cell>
          <cell r="C33" t="str">
            <v>UE</v>
          </cell>
          <cell r="F33" t="str">
            <v>Création</v>
          </cell>
        </row>
        <row r="34">
          <cell r="B34" t="str">
            <v>Concepts et objets de l'anthropologie 3</v>
          </cell>
          <cell r="C34" t="str">
            <v>ECUE</v>
          </cell>
          <cell r="F34" t="str">
            <v>Création</v>
          </cell>
        </row>
        <row r="35">
          <cell r="B35" t="str">
            <v>Anthropologie des techniques et approches de la culture matérielle</v>
          </cell>
          <cell r="C35" t="str">
            <v>ECUE</v>
          </cell>
          <cell r="F35" t="str">
            <v>Création</v>
          </cell>
        </row>
        <row r="36">
          <cell r="B36" t="str">
            <v xml:space="preserve">UE approfondissement dans le Portail </v>
          </cell>
          <cell r="C36" t="str">
            <v>UE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Approfondissement Sociologie 1</v>
          </cell>
          <cell r="C38" t="str">
            <v>UE</v>
          </cell>
        </row>
        <row r="39">
          <cell r="B39" t="str">
            <v>Pauvreté et sociétés</v>
          </cell>
          <cell r="C39" t="str">
            <v>ECUE</v>
          </cell>
        </row>
        <row r="40">
          <cell r="B40" t="str">
            <v>Santé et sociétés</v>
          </cell>
          <cell r="C40" t="str">
            <v>ECUE</v>
          </cell>
        </row>
        <row r="41">
          <cell r="B41" t="str">
            <v>UE approfondissement géographie fondamentale 1</v>
          </cell>
          <cell r="C41" t="str">
            <v>UE</v>
          </cell>
        </row>
        <row r="42">
          <cell r="B42" t="str">
            <v>Géographie Urbaine (processus urbains, metropolisation)</v>
          </cell>
          <cell r="C42" t="str">
            <v>ECUE</v>
          </cell>
        </row>
        <row r="43">
          <cell r="B43" t="str">
            <v>Climatologie &amp; Biogeo zonale</v>
          </cell>
          <cell r="C43" t="str">
            <v>ECUE</v>
          </cell>
        </row>
        <row r="44">
          <cell r="B44" t="str">
            <v>UE Approfondissement SEF 1 : Questionnement des pratiques en SEF</v>
          </cell>
          <cell r="C44" t="str">
            <v>UE</v>
          </cell>
        </row>
        <row r="45">
          <cell r="B45" t="str">
            <v>Didactique des disciplines 1</v>
          </cell>
          <cell r="C45" t="str">
            <v>ECUE</v>
          </cell>
        </row>
        <row r="46">
          <cell r="B46" t="str">
            <v>Usages de l'IA en éducation</v>
          </cell>
          <cell r="C46" t="str">
            <v>ECUE</v>
          </cell>
        </row>
        <row r="47">
          <cell r="B47" t="str">
            <v>Approche par compétences</v>
          </cell>
          <cell r="C47" t="str">
            <v>ECUE</v>
          </cell>
        </row>
        <row r="48">
          <cell r="B48" t="str">
            <v>UE approfondissement histoire 1</v>
          </cell>
          <cell r="C48" t="str">
            <v>UE</v>
          </cell>
        </row>
        <row r="49">
          <cell r="B49" t="str">
            <v>ECUE approfondissement histoire moderne</v>
          </cell>
          <cell r="C49" t="str">
            <v>BLOC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UEA1 Histoire moderne</v>
          </cell>
          <cell r="C51" t="str">
            <v>ECUE</v>
          </cell>
        </row>
        <row r="52">
          <cell r="B52" t="str">
            <v>UEA2 Histoire moderne</v>
          </cell>
          <cell r="C52" t="str">
            <v>ECUE</v>
          </cell>
        </row>
        <row r="53">
          <cell r="B53" t="str">
            <v>UEA3 Histoire moderne</v>
          </cell>
          <cell r="C53" t="str">
            <v>ECUE</v>
          </cell>
        </row>
        <row r="54">
          <cell r="B54" t="str">
            <v>UEA4 Histoire moderne</v>
          </cell>
          <cell r="C54" t="str">
            <v>ECUE</v>
          </cell>
        </row>
        <row r="55">
          <cell r="B55" t="str">
            <v>ECUE approfondissement histoire contemporaine</v>
          </cell>
          <cell r="C55" t="str">
            <v>BLOC</v>
          </cell>
        </row>
        <row r="56">
          <cell r="C56" t="str">
            <v>OPTION</v>
          </cell>
        </row>
        <row r="57">
          <cell r="B57" t="str">
            <v>UEA5 Histoire contemporaine</v>
          </cell>
          <cell r="C57" t="str">
            <v>ECUE</v>
          </cell>
        </row>
        <row r="58">
          <cell r="B58" t="str">
            <v>UEA6 Histoire contemporaine</v>
          </cell>
          <cell r="C58" t="str">
            <v>ECUE</v>
          </cell>
        </row>
        <row r="59">
          <cell r="B59" t="str">
            <v>UEA7 Histoire contemporaine</v>
          </cell>
          <cell r="C59" t="str">
            <v>ECUE</v>
          </cell>
        </row>
        <row r="60">
          <cell r="B60" t="str">
            <v>UEA8 Histoire contemporaine</v>
          </cell>
          <cell r="C60" t="str">
            <v>ECUE</v>
          </cell>
          <cell r="F60" t="str">
            <v>Création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1 : L'enquête et ses méthodes</v>
          </cell>
          <cell r="C27" t="str">
            <v>UE</v>
          </cell>
          <cell r="F27" t="str">
            <v>Modification</v>
          </cell>
        </row>
        <row r="28">
          <cell r="B28" t="str">
            <v>Méthodologie de l'enquête 1</v>
          </cell>
          <cell r="C28" t="str">
            <v>ECUE</v>
          </cell>
          <cell r="F28" t="str">
            <v>Modification</v>
          </cell>
        </row>
        <row r="29">
          <cell r="B29" t="str">
            <v>Terrain 1</v>
          </cell>
          <cell r="C29" t="str">
            <v>ECUE</v>
          </cell>
          <cell r="F29" t="str">
            <v>Modification</v>
          </cell>
        </row>
        <row r="30">
          <cell r="B30" t="str">
            <v xml:space="preserve">UE DISCIPLINAIRE 2 : Ethnologie et questions contemporaines 2 </v>
          </cell>
          <cell r="C30" t="str">
            <v>UE</v>
          </cell>
          <cell r="F30" t="str">
            <v>Création</v>
          </cell>
        </row>
        <row r="31">
          <cell r="B31" t="str">
            <v>Ethnologie du travail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L'anthropologie face aux défis économiques  </v>
          </cell>
          <cell r="C32" t="str">
            <v>ECUE</v>
          </cell>
          <cell r="F32" t="str">
            <v>Modification</v>
          </cell>
        </row>
        <row r="33">
          <cell r="B33" t="str">
            <v>UE approfondissement dans la mention : Ethnologie-anthropologie 2</v>
          </cell>
          <cell r="C33" t="str">
            <v>UE</v>
          </cell>
          <cell r="F33" t="str">
            <v>Création</v>
          </cell>
        </row>
        <row r="34">
          <cell r="B34" t="str">
            <v>Concepts et objets de l'anthropologie 4</v>
          </cell>
          <cell r="C34" t="str">
            <v>ECUE</v>
          </cell>
          <cell r="F34" t="str">
            <v>Création</v>
          </cell>
        </row>
        <row r="35">
          <cell r="B35" t="str">
            <v>Anthropologie du corps et des faits religieux</v>
          </cell>
          <cell r="C35" t="str">
            <v>ECUE</v>
          </cell>
          <cell r="F35" t="str">
            <v>Création</v>
          </cell>
        </row>
        <row r="36">
          <cell r="B36" t="str">
            <v xml:space="preserve">Approfondissement dans le Portail hors mention </v>
          </cell>
          <cell r="C36" t="str">
            <v>UE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UE Approfondissement Sociologie 2</v>
          </cell>
          <cell r="C38" t="str">
            <v>UE</v>
          </cell>
        </row>
        <row r="39">
          <cell r="B39" t="str">
            <v>Déviance et sociétés</v>
          </cell>
          <cell r="C39" t="str">
            <v>ECUE</v>
          </cell>
        </row>
        <row r="40">
          <cell r="B40" t="str">
            <v>Ville et sociétés</v>
          </cell>
          <cell r="C40" t="str">
            <v>ECUE</v>
          </cell>
        </row>
        <row r="41">
          <cell r="B41" t="str">
            <v>UE approfondissement géographie 2 : géographie Fondamentale 2</v>
          </cell>
          <cell r="C41" t="str">
            <v>UE</v>
          </cell>
        </row>
        <row r="42">
          <cell r="B42" t="str">
            <v>Géographie rurale</v>
          </cell>
          <cell r="C42" t="str">
            <v>ECUE</v>
          </cell>
        </row>
        <row r="43">
          <cell r="B43" t="str">
            <v>Hydrologie et géomorphologie fluviales</v>
          </cell>
          <cell r="C43" t="str">
            <v>ECUE</v>
          </cell>
        </row>
        <row r="44">
          <cell r="B44" t="str">
            <v>UE Approfondissement SEF 2 : Culture et Éducation</v>
          </cell>
          <cell r="C44" t="str">
            <v>UE</v>
          </cell>
        </row>
        <row r="45">
          <cell r="B45" t="str">
            <v>Culture scientifique et technologique (2)</v>
          </cell>
          <cell r="C45" t="str">
            <v>ECUE</v>
          </cell>
        </row>
        <row r="46">
          <cell r="B46" t="str">
            <v>Didactique des disciplines (2)</v>
          </cell>
          <cell r="C46" t="str">
            <v>ECUE</v>
          </cell>
        </row>
        <row r="47">
          <cell r="B47" t="str">
            <v>Les éducations à (numérique, santé, développment durable, etc.) (2)</v>
          </cell>
          <cell r="C47" t="str">
            <v>ECUE</v>
          </cell>
        </row>
        <row r="48">
          <cell r="B48" t="str">
            <v>UE approfondissement histoire 2</v>
          </cell>
          <cell r="C48" t="str">
            <v>UE</v>
          </cell>
        </row>
        <row r="49">
          <cell r="B49" t="str">
            <v>ECUE approfondissement préhistoire et histoire ancienne</v>
          </cell>
          <cell r="C49" t="str">
            <v>BLOC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UEA9  Préhistoire</v>
          </cell>
          <cell r="C51" t="str">
            <v>ECUE</v>
          </cell>
        </row>
        <row r="52">
          <cell r="B52" t="str">
            <v>UEA10 Histoire ancienne</v>
          </cell>
          <cell r="C52" t="str">
            <v>ECUE</v>
          </cell>
        </row>
        <row r="53">
          <cell r="B53" t="str">
            <v>UEA11 Histoire ancienne</v>
          </cell>
          <cell r="C53" t="str">
            <v>ECUE</v>
          </cell>
        </row>
        <row r="54">
          <cell r="B54" t="str">
            <v>UEA12 Histoire ancienne</v>
          </cell>
          <cell r="C54" t="str">
            <v>ECUE</v>
          </cell>
        </row>
        <row r="55">
          <cell r="B55" t="str">
            <v>ECUE approfondissement histoire médiévale</v>
          </cell>
          <cell r="C55" t="str">
            <v>BLOC</v>
          </cell>
        </row>
        <row r="56">
          <cell r="B56" t="str">
            <v>Min 1 Max 1</v>
          </cell>
          <cell r="C56" t="str">
            <v>OPTION</v>
          </cell>
        </row>
        <row r="57">
          <cell r="B57" t="str">
            <v>UEA13 Histoire médiévale</v>
          </cell>
          <cell r="C57" t="str">
            <v>ECUE</v>
          </cell>
        </row>
        <row r="58">
          <cell r="B58" t="str">
            <v>UEA14 Histoire médiévale</v>
          </cell>
          <cell r="C58" t="str">
            <v>ECUE</v>
          </cell>
        </row>
        <row r="59">
          <cell r="B59" t="str">
            <v>UEA15 Histoire médiévale</v>
          </cell>
          <cell r="C59" t="str">
            <v>ECUE</v>
          </cell>
        </row>
        <row r="60">
          <cell r="B60" t="str">
            <v>UEA16 Histoire médiévale</v>
          </cell>
          <cell r="C60" t="str">
            <v>ECUE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/>
  <cols>
    <col min="1" max="1" width="78.5" bestFit="1" customWidth="1"/>
    <col min="2" max="2" width="45.5" customWidth="1"/>
    <col min="3" max="3" width="35" bestFit="1" customWidth="1"/>
    <col min="4" max="4" width="54.83203125" bestFit="1" customWidth="1"/>
    <col min="5" max="5" width="37.5" customWidth="1"/>
    <col min="6" max="6" width="29.5" customWidth="1"/>
    <col min="7" max="7" width="28.5" customWidth="1"/>
    <col min="8" max="8" width="34.8320312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6">
      <c r="A9" s="28" t="s">
        <v>34</v>
      </c>
      <c r="B9" s="1" t="s">
        <v>35</v>
      </c>
    </row>
    <row r="10" spans="1:9" ht="16">
      <c r="A10" s="28" t="s">
        <v>36</v>
      </c>
      <c r="B10" s="1" t="s">
        <v>37</v>
      </c>
    </row>
    <row r="11" spans="1:9" ht="16">
      <c r="A11" s="28" t="s">
        <v>38</v>
      </c>
      <c r="B11" s="1" t="s">
        <v>39</v>
      </c>
    </row>
    <row r="12" spans="1:9" ht="16">
      <c r="A12" s="28" t="s">
        <v>40</v>
      </c>
      <c r="B12" s="1" t="s">
        <v>41</v>
      </c>
    </row>
    <row r="13" spans="1:9" ht="16">
      <c r="A13" s="28" t="s">
        <v>42</v>
      </c>
      <c r="B13" s="1" t="s">
        <v>43</v>
      </c>
    </row>
    <row r="14" spans="1:9" ht="16">
      <c r="A14" s="28" t="s">
        <v>44</v>
      </c>
      <c r="B14" s="1" t="s">
        <v>45</v>
      </c>
    </row>
    <row r="15" spans="1:9" ht="16">
      <c r="A15" s="28" t="s">
        <v>46</v>
      </c>
      <c r="B15" s="1" t="s">
        <v>47</v>
      </c>
    </row>
    <row r="16" spans="1:9" ht="16">
      <c r="A16" s="28" t="s">
        <v>48</v>
      </c>
      <c r="B16" s="1" t="s">
        <v>49</v>
      </c>
    </row>
    <row r="17" spans="1:7" ht="16">
      <c r="A17" s="28" t="s">
        <v>50</v>
      </c>
      <c r="B17" s="1" t="s">
        <v>51</v>
      </c>
    </row>
    <row r="18" spans="1:7" ht="16">
      <c r="A18" s="28" t="s">
        <v>52</v>
      </c>
      <c r="B18" s="1" t="s">
        <v>53</v>
      </c>
    </row>
    <row r="19" spans="1:7" ht="16">
      <c r="A19" s="28" t="s">
        <v>54</v>
      </c>
      <c r="B19" s="1" t="s">
        <v>55</v>
      </c>
    </row>
    <row r="20" spans="1:7" ht="16">
      <c r="A20" s="28" t="s">
        <v>56</v>
      </c>
      <c r="B20" s="1" t="s">
        <v>57</v>
      </c>
    </row>
    <row r="21" spans="1:7" ht="16">
      <c r="A21" s="28" t="s">
        <v>58</v>
      </c>
      <c r="B21" s="1" t="s">
        <v>59</v>
      </c>
    </row>
    <row r="22" spans="1:7" ht="16">
      <c r="A22" s="28" t="s">
        <v>60</v>
      </c>
      <c r="B22" s="1" t="s">
        <v>61</v>
      </c>
    </row>
    <row r="23" spans="1:7" ht="16">
      <c r="A23" s="28" t="s">
        <v>62</v>
      </c>
      <c r="B23" s="1" t="s">
        <v>63</v>
      </c>
    </row>
    <row r="24" spans="1:7" ht="16">
      <c r="A24" s="28" t="s">
        <v>64</v>
      </c>
      <c r="B24" s="1" t="s">
        <v>65</v>
      </c>
    </row>
    <row r="25" spans="1:7" ht="16">
      <c r="A25" s="28" t="s">
        <v>66</v>
      </c>
      <c r="B25" s="1" t="s">
        <v>67</v>
      </c>
    </row>
    <row r="26" spans="1:7" ht="16">
      <c r="A26" s="28" t="s">
        <v>68</v>
      </c>
      <c r="B26" s="1" t="s">
        <v>69</v>
      </c>
    </row>
    <row r="27" spans="1:7" ht="16">
      <c r="A27" s="28" t="s">
        <v>70</v>
      </c>
      <c r="B27" s="1" t="s">
        <v>71</v>
      </c>
    </row>
    <row r="28" spans="1:7">
      <c r="A28" s="48" t="s">
        <v>72</v>
      </c>
      <c r="B28" s="1" t="s">
        <v>73</v>
      </c>
    </row>
    <row r="29" spans="1:7">
      <c r="A29" s="49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>
      <c r="C35" s="1" t="s">
        <v>50</v>
      </c>
      <c r="D35" s="1" t="s">
        <v>60</v>
      </c>
      <c r="E35" s="1" t="s">
        <v>64</v>
      </c>
      <c r="F35" s="48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1" t="s">
        <v>83</v>
      </c>
    </row>
    <row r="40" spans="1:7" ht="16">
      <c r="A40" s="37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25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25" customHeight="1">
      <c r="A53" s="9" t="s">
        <v>97</v>
      </c>
    </row>
    <row r="54" spans="1:1" ht="29.25" customHeight="1">
      <c r="A54" s="37" t="s">
        <v>98</v>
      </c>
    </row>
    <row r="55" spans="1:1" ht="16">
      <c r="A55" s="37" t="s">
        <v>99</v>
      </c>
    </row>
    <row r="56" spans="1:1" ht="35.5" customHeight="1">
      <c r="A56" s="37" t="s">
        <v>100</v>
      </c>
    </row>
    <row r="57" spans="1:1" ht="42.75" customHeight="1">
      <c r="A57" s="37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25" customHeight="1">
      <c r="A60" s="9" t="s">
        <v>104</v>
      </c>
    </row>
    <row r="61" spans="1:1" ht="43.5" customHeight="1">
      <c r="A61" s="37" t="s">
        <v>105</v>
      </c>
    </row>
    <row r="62" spans="1:1" ht="29.25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25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25" customHeight="1">
      <c r="A74" s="9" t="s">
        <v>118</v>
      </c>
    </row>
    <row r="75" spans="1:1" ht="29.25" customHeight="1">
      <c r="A75" s="9" t="s">
        <v>119</v>
      </c>
    </row>
    <row r="76" spans="1:1" ht="29.25" customHeight="1">
      <c r="A76" s="9" t="s">
        <v>120</v>
      </c>
    </row>
    <row r="77" spans="1:1">
      <c r="A77" s="9" t="s">
        <v>121</v>
      </c>
    </row>
    <row r="78" spans="1:1" ht="29.25" customHeight="1">
      <c r="A78" s="9" t="s">
        <v>122</v>
      </c>
    </row>
    <row r="79" spans="1:1">
      <c r="A79" s="9" t="s">
        <v>123</v>
      </c>
    </row>
    <row r="80" spans="1:1" ht="29.25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25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25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zoomScale="80" zoomScaleNormal="80" workbookViewId="0">
      <pane ySplit="18" topLeftCell="A25" activePane="bottomLeft" state="frozen"/>
      <selection pane="bottomLeft" activeCell="B34" sqref="B34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5" style="13" customWidth="1"/>
    <col min="5" max="5" width="27.5" style="13" customWidth="1"/>
    <col min="6" max="6" width="24.5" style="13" customWidth="1"/>
    <col min="7" max="7" width="29.1640625" style="13" customWidth="1"/>
    <col min="8" max="8" width="37.5" style="13" customWidth="1"/>
    <col min="9" max="9" width="17" style="13" customWidth="1"/>
    <col min="10" max="11" width="14.5" style="13" customWidth="1"/>
    <col min="12" max="13" width="21.5" style="13" customWidth="1"/>
    <col min="14" max="14" width="47.5" style="13" customWidth="1"/>
    <col min="15" max="15" width="54.1640625" style="13" customWidth="1"/>
  </cols>
  <sheetData>
    <row r="1" spans="1:10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>
      <c r="A7" s="139" t="s">
        <v>362</v>
      </c>
      <c r="B7" s="135" t="str">
        <f>'Fiche Générale'!B3</f>
        <v>Portail_SHS</v>
      </c>
      <c r="C7" s="183" t="s">
        <v>179</v>
      </c>
      <c r="D7" s="139"/>
      <c r="E7" s="146" t="str">
        <f>'Fiche Générale'!B4</f>
        <v>Sciences de l'Homme et de la Société</v>
      </c>
      <c r="F7" s="147"/>
      <c r="G7" s="139" t="s">
        <v>364</v>
      </c>
      <c r="H7" s="182" t="str">
        <f>'Fiche Générale'!B5</f>
        <v>HPSHS18</v>
      </c>
      <c r="I7" s="182"/>
      <c r="J7" s="182"/>
    </row>
    <row r="8" spans="1:10" ht="18" customHeight="1">
      <c r="A8" s="139"/>
      <c r="B8" s="135"/>
      <c r="C8" s="183"/>
      <c r="D8" s="139"/>
      <c r="E8" s="148"/>
      <c r="F8" s="149"/>
      <c r="G8" s="139"/>
      <c r="H8" s="182"/>
      <c r="I8" s="182"/>
      <c r="J8" s="182"/>
    </row>
    <row r="9" spans="1:10" ht="18" customHeight="1">
      <c r="A9" s="139"/>
      <c r="B9" s="135"/>
      <c r="C9" s="183"/>
      <c r="D9" s="139"/>
      <c r="E9" s="150"/>
      <c r="F9" s="151"/>
      <c r="G9" s="139"/>
      <c r="H9" s="182"/>
      <c r="I9" s="182"/>
      <c r="J9" s="182"/>
    </row>
    <row r="10" spans="1:10" ht="18" customHeight="1">
      <c r="A10" s="139"/>
      <c r="B10" s="135"/>
      <c r="C10" s="152" t="s">
        <v>181</v>
      </c>
      <c r="D10" s="152"/>
      <c r="E10" s="153">
        <f>'Fiche Générale'!B9</f>
        <v>0</v>
      </c>
      <c r="F10" s="154"/>
      <c r="G10" s="154"/>
      <c r="H10" s="154"/>
      <c r="I10" s="154"/>
      <c r="J10" s="155"/>
    </row>
    <row r="11" spans="1:10" ht="18" customHeight="1">
      <c r="A11" s="139"/>
      <c r="B11" s="135"/>
      <c r="C11" s="152"/>
      <c r="D11" s="152"/>
      <c r="E11" s="156"/>
      <c r="F11" s="157"/>
      <c r="G11" s="157"/>
      <c r="H11" s="157"/>
      <c r="I11" s="157"/>
      <c r="J11" s="158"/>
    </row>
    <row r="13" spans="1:10">
      <c r="A13" s="136" t="s">
        <v>182</v>
      </c>
      <c r="B13" s="107" t="s">
        <v>459</v>
      </c>
      <c r="C13" s="136" t="s">
        <v>184</v>
      </c>
      <c r="D13" s="136"/>
      <c r="E13" s="136"/>
      <c r="F13" s="136"/>
      <c r="G13" s="136" t="s">
        <v>460</v>
      </c>
      <c r="H13" s="102">
        <f>Calcul!G7</f>
        <v>527</v>
      </c>
      <c r="I13" s="102"/>
    </row>
    <row r="14" spans="1:10">
      <c r="A14" s="136"/>
      <c r="B14" s="110"/>
      <c r="C14" s="136"/>
      <c r="D14" s="136"/>
      <c r="E14" s="136"/>
      <c r="F14" s="136"/>
      <c r="G14" s="136"/>
      <c r="H14" s="102"/>
      <c r="I14" s="102"/>
    </row>
    <row r="15" spans="1:10">
      <c r="A15" s="136" t="s">
        <v>186</v>
      </c>
      <c r="B15" s="107" t="s">
        <v>145</v>
      </c>
      <c r="C15" s="159" t="s">
        <v>187</v>
      </c>
      <c r="D15" s="160"/>
      <c r="E15" s="136"/>
      <c r="F15" s="136"/>
      <c r="G15" s="136" t="s">
        <v>461</v>
      </c>
      <c r="H15" s="102">
        <f>Calcul!G20</f>
        <v>157</v>
      </c>
      <c r="I15" s="102"/>
    </row>
    <row r="16" spans="1:10">
      <c r="A16" s="136"/>
      <c r="B16" s="110"/>
      <c r="C16" s="161"/>
      <c r="D16" s="162"/>
      <c r="E16" s="136"/>
      <c r="F16" s="136"/>
      <c r="G16" s="136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189</v>
      </c>
      <c r="B18" s="3" t="s">
        <v>190</v>
      </c>
      <c r="C18" s="3" t="s">
        <v>3</v>
      </c>
      <c r="D18" s="3" t="s">
        <v>191</v>
      </c>
      <c r="E18" s="3" t="s">
        <v>6</v>
      </c>
      <c r="F18" s="3" t="s">
        <v>5</v>
      </c>
      <c r="G18" s="3" t="s">
        <v>192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193</v>
      </c>
      <c r="M18" s="3" t="s">
        <v>4</v>
      </c>
      <c r="N18" s="3" t="s">
        <v>194</v>
      </c>
      <c r="O18" s="4" t="s">
        <v>195</v>
      </c>
    </row>
    <row r="19" spans="1:15" ht="43.5" customHeight="1">
      <c r="A19" s="52">
        <v>0</v>
      </c>
      <c r="B19" s="50" t="s">
        <v>462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>
      <c r="A20" s="52" t="s">
        <v>197</v>
      </c>
      <c r="B20" s="50" t="s">
        <v>463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>
      <c r="A21" s="52" t="s">
        <v>199</v>
      </c>
      <c r="B21" s="50" t="s">
        <v>464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>
      <c r="A22" s="52" t="s">
        <v>201</v>
      </c>
      <c r="B22" s="51" t="s">
        <v>465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5" customHeight="1">
      <c r="A23" s="54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5" customHeight="1">
      <c r="A24" s="52" t="s">
        <v>204</v>
      </c>
      <c r="B24" s="51" t="s">
        <v>466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5" customHeight="1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5" customHeight="1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5" customHeight="1">
      <c r="A27" s="85">
        <v>1</v>
      </c>
      <c r="B27" s="79" t="s">
        <v>467</v>
      </c>
      <c r="C27" s="78" t="s">
        <v>11</v>
      </c>
      <c r="D27" s="78">
        <v>6</v>
      </c>
      <c r="E27" s="5"/>
      <c r="F27" s="5" t="s">
        <v>13</v>
      </c>
      <c r="G27" s="5"/>
      <c r="H27" s="19" t="s">
        <v>103</v>
      </c>
      <c r="I27" s="19"/>
      <c r="J27" s="19"/>
      <c r="K27" s="19"/>
      <c r="L27" s="19"/>
      <c r="M27" s="19"/>
      <c r="N27" s="5"/>
      <c r="O27" s="5"/>
    </row>
    <row r="28" spans="1:15" ht="43.5" customHeight="1">
      <c r="A28" s="22" t="s">
        <v>211</v>
      </c>
      <c r="B28" s="74" t="s">
        <v>468</v>
      </c>
      <c r="C28" s="19" t="s">
        <v>19</v>
      </c>
      <c r="D28" s="19"/>
      <c r="E28" s="5"/>
      <c r="F28" s="5" t="s">
        <v>13</v>
      </c>
      <c r="G28" s="5"/>
      <c r="H28" s="19" t="s">
        <v>103</v>
      </c>
      <c r="I28" s="19">
        <v>12</v>
      </c>
      <c r="J28" s="19">
        <v>10</v>
      </c>
      <c r="K28" s="19"/>
      <c r="L28" s="19"/>
      <c r="M28" s="19" t="s">
        <v>12</v>
      </c>
      <c r="N28" s="5"/>
      <c r="O28" s="5"/>
    </row>
    <row r="29" spans="1:15" ht="43.5" customHeight="1">
      <c r="A29" s="22" t="s">
        <v>213</v>
      </c>
      <c r="B29" s="24" t="s">
        <v>469</v>
      </c>
      <c r="C29" s="19" t="s">
        <v>19</v>
      </c>
      <c r="D29" s="19"/>
      <c r="E29" s="5"/>
      <c r="F29" s="5" t="s">
        <v>13</v>
      </c>
      <c r="G29" s="5"/>
      <c r="H29" s="19" t="s">
        <v>103</v>
      </c>
      <c r="I29" s="19">
        <v>12</v>
      </c>
      <c r="J29" s="19">
        <v>10</v>
      </c>
      <c r="K29" s="19"/>
      <c r="L29" s="19"/>
      <c r="M29" s="19" t="s">
        <v>12</v>
      </c>
      <c r="N29" s="5"/>
      <c r="O29" s="5"/>
    </row>
    <row r="30" spans="1:15" ht="43.5" customHeight="1">
      <c r="A30" s="85">
        <v>2</v>
      </c>
      <c r="B30" s="79" t="s">
        <v>470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103</v>
      </c>
      <c r="I30" s="19"/>
      <c r="J30" s="19"/>
      <c r="K30" s="19"/>
      <c r="L30" s="19"/>
      <c r="M30" s="19"/>
      <c r="N30" s="5"/>
      <c r="O30" s="5"/>
    </row>
    <row r="31" spans="1:15" ht="43.5" customHeight="1">
      <c r="A31" s="22" t="s">
        <v>216</v>
      </c>
      <c r="B31" s="80" t="s">
        <v>471</v>
      </c>
      <c r="C31" s="19" t="s">
        <v>19</v>
      </c>
      <c r="D31" s="19"/>
      <c r="E31" s="5"/>
      <c r="F31" s="5" t="s">
        <v>21</v>
      </c>
      <c r="G31" s="5"/>
      <c r="H31" s="19" t="s">
        <v>103</v>
      </c>
      <c r="I31" s="19">
        <v>12</v>
      </c>
      <c r="J31" s="19">
        <v>10</v>
      </c>
      <c r="K31" s="19"/>
      <c r="L31" s="19"/>
      <c r="M31" s="19" t="s">
        <v>12</v>
      </c>
      <c r="N31" s="5"/>
      <c r="O31" s="5"/>
    </row>
    <row r="32" spans="1:15" ht="43.5" customHeight="1">
      <c r="A32" s="22" t="s">
        <v>472</v>
      </c>
      <c r="B32" s="24" t="s">
        <v>473</v>
      </c>
      <c r="C32" s="19" t="s">
        <v>19</v>
      </c>
      <c r="D32" s="19"/>
      <c r="E32" s="5"/>
      <c r="F32" s="5" t="s">
        <v>13</v>
      </c>
      <c r="G32" s="5"/>
      <c r="H32" s="19" t="s">
        <v>103</v>
      </c>
      <c r="I32" s="19">
        <v>12</v>
      </c>
      <c r="J32" s="19">
        <v>10</v>
      </c>
      <c r="K32" s="19"/>
      <c r="L32" s="19"/>
      <c r="M32" s="19" t="s">
        <v>12</v>
      </c>
      <c r="N32" s="5"/>
      <c r="O32" s="5"/>
    </row>
    <row r="33" spans="1:15" ht="43.5" customHeight="1">
      <c r="A33" s="85">
        <v>3</v>
      </c>
      <c r="B33" s="98" t="s">
        <v>474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103</v>
      </c>
      <c r="I33" s="19"/>
      <c r="J33" s="19"/>
      <c r="K33" s="19"/>
      <c r="L33" s="19"/>
      <c r="M33" s="19"/>
      <c r="N33" s="5"/>
      <c r="O33" s="5"/>
    </row>
    <row r="34" spans="1:15" ht="43.5" customHeight="1">
      <c r="A34" s="22" t="s">
        <v>219</v>
      </c>
      <c r="B34" s="82" t="s">
        <v>475</v>
      </c>
      <c r="C34" s="19" t="s">
        <v>19</v>
      </c>
      <c r="D34" s="19"/>
      <c r="E34" s="5"/>
      <c r="F34" s="5" t="s">
        <v>13</v>
      </c>
      <c r="G34" s="5"/>
      <c r="H34" s="19" t="s">
        <v>103</v>
      </c>
      <c r="I34" s="75">
        <v>15</v>
      </c>
      <c r="J34" s="72"/>
      <c r="K34" s="19"/>
      <c r="L34" s="19"/>
      <c r="M34" s="19" t="s">
        <v>12</v>
      </c>
      <c r="N34" s="5"/>
      <c r="O34" s="5"/>
    </row>
    <row r="35" spans="1:15" ht="43.5" customHeight="1">
      <c r="A35" s="22" t="s">
        <v>221</v>
      </c>
      <c r="B35" s="82" t="s">
        <v>476</v>
      </c>
      <c r="C35" s="19" t="s">
        <v>19</v>
      </c>
      <c r="D35" s="19"/>
      <c r="E35" s="5"/>
      <c r="F35" s="5" t="s">
        <v>13</v>
      </c>
      <c r="G35" s="5"/>
      <c r="H35" s="19" t="s">
        <v>103</v>
      </c>
      <c r="I35" s="75">
        <v>15</v>
      </c>
      <c r="J35" s="72"/>
      <c r="K35" s="19"/>
      <c r="L35" s="19"/>
      <c r="M35" s="19" t="s">
        <v>12</v>
      </c>
      <c r="N35" s="5"/>
      <c r="O35" s="5"/>
    </row>
    <row r="36" spans="1:15" ht="43.5" customHeight="1">
      <c r="A36" s="22">
        <v>4</v>
      </c>
      <c r="B36" s="73" t="s">
        <v>477</v>
      </c>
      <c r="C36" s="19" t="s">
        <v>11</v>
      </c>
      <c r="D36" s="19">
        <v>6</v>
      </c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5" customHeight="1">
      <c r="A37" s="22"/>
      <c r="B37" s="24" t="s">
        <v>203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5" customHeight="1">
      <c r="A38" s="22" t="s">
        <v>321</v>
      </c>
      <c r="B38" s="70" t="s">
        <v>478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5" customHeight="1">
      <c r="A39" s="22" t="s">
        <v>322</v>
      </c>
      <c r="B39" s="24" t="s">
        <v>479</v>
      </c>
      <c r="C39" s="19" t="s">
        <v>19</v>
      </c>
      <c r="D39" s="19">
        <v>3</v>
      </c>
      <c r="E39" s="5"/>
      <c r="F39" s="5"/>
      <c r="G39" s="5"/>
      <c r="H39" s="19" t="s">
        <v>102</v>
      </c>
      <c r="I39" s="19">
        <v>20</v>
      </c>
      <c r="J39" s="19"/>
      <c r="K39" s="19"/>
      <c r="L39" s="19"/>
      <c r="M39" s="19" t="s">
        <v>20</v>
      </c>
      <c r="N39" s="5" t="s">
        <v>229</v>
      </c>
      <c r="O39" s="5"/>
    </row>
    <row r="40" spans="1:15" ht="43.5" customHeight="1">
      <c r="A40" s="22" t="s">
        <v>325</v>
      </c>
      <c r="B40" s="24" t="s">
        <v>480</v>
      </c>
      <c r="C40" s="19" t="s">
        <v>19</v>
      </c>
      <c r="D40" s="19">
        <v>3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229</v>
      </c>
      <c r="O40" s="5"/>
    </row>
    <row r="41" spans="1:15" ht="43.5" customHeight="1">
      <c r="A41" s="22" t="s">
        <v>328</v>
      </c>
      <c r="B41" s="97" t="s">
        <v>481</v>
      </c>
      <c r="C41" s="19" t="s">
        <v>11</v>
      </c>
      <c r="D41" s="19">
        <v>6</v>
      </c>
      <c r="E41" s="5"/>
      <c r="F41" s="5"/>
      <c r="G41" s="5"/>
      <c r="H41" s="19"/>
      <c r="I41" s="19"/>
      <c r="J41" s="19"/>
      <c r="K41" s="19"/>
      <c r="L41" s="19"/>
      <c r="M41" s="19"/>
      <c r="N41" s="5"/>
      <c r="O41" s="5"/>
    </row>
    <row r="42" spans="1:15" ht="43.5" customHeight="1">
      <c r="A42" s="22" t="s">
        <v>482</v>
      </c>
      <c r="B42" s="76" t="s">
        <v>483</v>
      </c>
      <c r="C42" s="19" t="s">
        <v>19</v>
      </c>
      <c r="D42" s="19">
        <v>3</v>
      </c>
      <c r="E42" s="5"/>
      <c r="F42" s="5"/>
      <c r="G42" s="5"/>
      <c r="H42" s="19" t="s">
        <v>106</v>
      </c>
      <c r="I42" s="38">
        <v>20</v>
      </c>
      <c r="J42" s="84"/>
      <c r="K42" s="19"/>
      <c r="L42" s="19"/>
      <c r="M42" s="19" t="s">
        <v>20</v>
      </c>
      <c r="N42" s="86" t="s">
        <v>242</v>
      </c>
      <c r="O42" s="5"/>
    </row>
    <row r="43" spans="1:15" ht="43.5" customHeight="1">
      <c r="A43" s="22" t="s">
        <v>484</v>
      </c>
      <c r="B43" s="76" t="s">
        <v>485</v>
      </c>
      <c r="C43" s="19" t="s">
        <v>19</v>
      </c>
      <c r="D43" s="19">
        <v>3</v>
      </c>
      <c r="E43" s="5"/>
      <c r="F43" s="5"/>
      <c r="G43" s="5"/>
      <c r="H43" s="19" t="s">
        <v>106</v>
      </c>
      <c r="I43" s="38">
        <v>20</v>
      </c>
      <c r="J43" s="84"/>
      <c r="K43" s="19"/>
      <c r="L43" s="19"/>
      <c r="M43" s="19" t="s">
        <v>20</v>
      </c>
      <c r="N43" s="86" t="s">
        <v>242</v>
      </c>
      <c r="O43" s="6"/>
    </row>
    <row r="44" spans="1:15" ht="43.5" customHeight="1">
      <c r="A44" s="85" t="s">
        <v>336</v>
      </c>
      <c r="B44" s="70" t="s">
        <v>486</v>
      </c>
      <c r="C44" s="19" t="s">
        <v>11</v>
      </c>
      <c r="D44" s="19">
        <v>6</v>
      </c>
      <c r="E44" s="6"/>
      <c r="F44" s="6"/>
      <c r="G44" s="6"/>
      <c r="H44" s="10"/>
      <c r="I44" s="19"/>
      <c r="J44" s="19"/>
      <c r="K44" s="19"/>
      <c r="L44" s="19"/>
      <c r="M44" s="19"/>
      <c r="N44" s="6"/>
      <c r="O44" s="6"/>
    </row>
    <row r="45" spans="1:15" ht="43.5" customHeight="1">
      <c r="A45" s="22" t="s">
        <v>337</v>
      </c>
      <c r="B45" s="24" t="s">
        <v>487</v>
      </c>
      <c r="C45" s="19" t="s">
        <v>19</v>
      </c>
      <c r="D45" s="19">
        <v>2</v>
      </c>
      <c r="E45" s="5"/>
      <c r="F45" s="5"/>
      <c r="G45" s="5"/>
      <c r="H45" s="19" t="s">
        <v>131</v>
      </c>
      <c r="I45" s="19">
        <v>20</v>
      </c>
      <c r="J45" s="19"/>
      <c r="K45" s="19"/>
      <c r="L45" s="19"/>
      <c r="M45" s="19" t="s">
        <v>20</v>
      </c>
      <c r="N45" s="86" t="s">
        <v>257</v>
      </c>
      <c r="O45" s="6"/>
    </row>
    <row r="46" spans="1:15" ht="43.5" customHeight="1">
      <c r="A46" s="22" t="s">
        <v>340</v>
      </c>
      <c r="B46" s="24" t="s">
        <v>488</v>
      </c>
      <c r="C46" s="19" t="s">
        <v>19</v>
      </c>
      <c r="D46" s="19">
        <v>2</v>
      </c>
      <c r="E46" s="5"/>
      <c r="F46" s="5"/>
      <c r="G46" s="5"/>
      <c r="H46" s="19" t="s">
        <v>131</v>
      </c>
      <c r="I46" s="19">
        <v>20</v>
      </c>
      <c r="J46" s="19"/>
      <c r="K46" s="19"/>
      <c r="L46" s="19"/>
      <c r="M46" s="19" t="s">
        <v>20</v>
      </c>
      <c r="N46" s="86" t="s">
        <v>257</v>
      </c>
      <c r="O46" s="6"/>
    </row>
    <row r="47" spans="1:15" ht="43.5" customHeight="1">
      <c r="A47" s="22" t="s">
        <v>489</v>
      </c>
      <c r="B47" s="24" t="s">
        <v>490</v>
      </c>
      <c r="C47" s="19" t="s">
        <v>19</v>
      </c>
      <c r="D47" s="19">
        <v>2</v>
      </c>
      <c r="E47" s="5"/>
      <c r="F47" s="5"/>
      <c r="G47" s="5"/>
      <c r="H47" s="19" t="s">
        <v>131</v>
      </c>
      <c r="I47" s="19">
        <v>20</v>
      </c>
      <c r="J47" s="11"/>
      <c r="K47" s="19"/>
      <c r="L47" s="19"/>
      <c r="M47" s="19" t="s">
        <v>20</v>
      </c>
      <c r="N47" s="86" t="s">
        <v>257</v>
      </c>
      <c r="O47" s="6"/>
    </row>
    <row r="48" spans="1:15" ht="43.5" customHeight="1">
      <c r="A48" s="85" t="s">
        <v>344</v>
      </c>
      <c r="B48" s="70" t="s">
        <v>491</v>
      </c>
      <c r="C48" s="93" t="s">
        <v>11</v>
      </c>
      <c r="D48" s="19">
        <v>6</v>
      </c>
      <c r="E48" s="86"/>
      <c r="F48" s="86"/>
      <c r="G48" s="86" t="s">
        <v>492</v>
      </c>
      <c r="H48" s="19"/>
      <c r="I48" s="19"/>
      <c r="J48" s="19"/>
      <c r="K48" s="19"/>
      <c r="L48" s="19"/>
      <c r="M48" s="19"/>
      <c r="N48" s="86"/>
      <c r="O48" s="6"/>
    </row>
    <row r="49" spans="1:15" ht="43.5" customHeight="1">
      <c r="A49" s="22" t="s">
        <v>345</v>
      </c>
      <c r="B49" s="24" t="s">
        <v>493</v>
      </c>
      <c r="C49" s="19" t="s">
        <v>26</v>
      </c>
      <c r="D49" s="19"/>
      <c r="E49" s="86"/>
      <c r="F49" s="86"/>
      <c r="G49" s="86"/>
      <c r="H49" s="19"/>
      <c r="I49" s="19"/>
      <c r="J49" s="19"/>
      <c r="K49" s="19"/>
      <c r="L49" s="19"/>
      <c r="M49" s="19"/>
      <c r="N49" s="86"/>
      <c r="O49" s="6"/>
    </row>
    <row r="50" spans="1:15" ht="43.5" customHeight="1">
      <c r="A50" s="22"/>
      <c r="B50" s="24" t="s">
        <v>203</v>
      </c>
      <c r="C50" s="19" t="s">
        <v>29</v>
      </c>
      <c r="D50" s="19"/>
      <c r="E50" s="86"/>
      <c r="F50" s="86"/>
      <c r="G50" s="86"/>
      <c r="H50" s="19"/>
      <c r="I50" s="19"/>
      <c r="J50" s="19"/>
      <c r="K50" s="19"/>
      <c r="L50" s="19"/>
      <c r="M50" s="19"/>
      <c r="N50" s="86"/>
      <c r="O50" s="6"/>
    </row>
    <row r="51" spans="1:15" ht="43.5" customHeight="1">
      <c r="A51" s="22" t="s">
        <v>494</v>
      </c>
      <c r="B51" s="24" t="s">
        <v>495</v>
      </c>
      <c r="C51" s="19" t="s">
        <v>19</v>
      </c>
      <c r="D51" s="19"/>
      <c r="E51" s="86"/>
      <c r="F51" s="86"/>
      <c r="G51" s="86" t="s">
        <v>496</v>
      </c>
      <c r="H51" s="19"/>
      <c r="I51" s="19"/>
      <c r="J51" s="19">
        <v>20</v>
      </c>
      <c r="K51" s="19"/>
      <c r="L51" s="19"/>
      <c r="M51" s="19" t="s">
        <v>20</v>
      </c>
      <c r="N51" s="86" t="s">
        <v>276</v>
      </c>
      <c r="O51" s="7"/>
    </row>
    <row r="52" spans="1:15" ht="43.5" customHeight="1">
      <c r="A52" s="22" t="s">
        <v>347</v>
      </c>
      <c r="B52" s="24" t="s">
        <v>497</v>
      </c>
      <c r="C52" s="19" t="s">
        <v>19</v>
      </c>
      <c r="D52" s="19"/>
      <c r="E52" s="86"/>
      <c r="F52" s="86"/>
      <c r="G52" s="86" t="s">
        <v>498</v>
      </c>
      <c r="H52" s="19"/>
      <c r="I52" s="19"/>
      <c r="J52" s="19">
        <v>20</v>
      </c>
      <c r="K52" s="19"/>
      <c r="L52" s="19"/>
      <c r="M52" s="19" t="s">
        <v>20</v>
      </c>
      <c r="N52" s="86" t="s">
        <v>276</v>
      </c>
      <c r="O52" s="6"/>
    </row>
    <row r="53" spans="1:15" ht="43.5" customHeight="1">
      <c r="A53" s="22" t="s">
        <v>499</v>
      </c>
      <c r="B53" s="24" t="s">
        <v>500</v>
      </c>
      <c r="C53" s="19" t="s">
        <v>19</v>
      </c>
      <c r="D53" s="19"/>
      <c r="E53" s="86"/>
      <c r="F53" s="86"/>
      <c r="G53" s="86" t="s">
        <v>501</v>
      </c>
      <c r="H53" s="19"/>
      <c r="I53" s="19"/>
      <c r="J53" s="19">
        <v>20</v>
      </c>
      <c r="K53" s="19"/>
      <c r="L53" s="19"/>
      <c r="M53" s="19" t="s">
        <v>20</v>
      </c>
      <c r="N53" s="86" t="s">
        <v>276</v>
      </c>
      <c r="O53" s="6"/>
    </row>
    <row r="54" spans="1:15" ht="43.5" customHeight="1">
      <c r="A54" s="22" t="s">
        <v>502</v>
      </c>
      <c r="B54" s="24" t="s">
        <v>503</v>
      </c>
      <c r="C54" s="19" t="s">
        <v>19</v>
      </c>
      <c r="D54" s="19"/>
      <c r="E54" s="86"/>
      <c r="F54" s="86"/>
      <c r="G54" s="86" t="s">
        <v>504</v>
      </c>
      <c r="H54" s="19"/>
      <c r="I54" s="19"/>
      <c r="J54" s="19">
        <v>20</v>
      </c>
      <c r="K54" s="19"/>
      <c r="L54" s="19"/>
      <c r="M54" s="19" t="s">
        <v>20</v>
      </c>
      <c r="N54" s="86" t="s">
        <v>276</v>
      </c>
      <c r="O54" s="6"/>
    </row>
    <row r="55" spans="1:15" ht="43.5" customHeight="1">
      <c r="A55" s="22" t="s">
        <v>348</v>
      </c>
      <c r="B55" s="24" t="s">
        <v>505</v>
      </c>
      <c r="C55" s="19" t="s">
        <v>26</v>
      </c>
      <c r="D55" s="19"/>
      <c r="E55" s="86"/>
      <c r="F55" s="86"/>
      <c r="G55" s="86"/>
      <c r="H55" s="19"/>
      <c r="I55" s="19"/>
      <c r="J55" s="19"/>
      <c r="K55" s="19"/>
      <c r="L55" s="19"/>
      <c r="M55" s="19"/>
      <c r="N55" s="86"/>
      <c r="O55" s="6"/>
    </row>
    <row r="56" spans="1:15" ht="43.5" customHeight="1">
      <c r="A56" s="22"/>
      <c r="B56" s="24"/>
      <c r="C56" s="19" t="s">
        <v>29</v>
      </c>
      <c r="D56" s="19"/>
      <c r="E56" s="86"/>
      <c r="F56" s="86"/>
      <c r="G56" s="86"/>
      <c r="H56" s="19"/>
      <c r="I56" s="19"/>
      <c r="J56" s="19"/>
      <c r="K56" s="19"/>
      <c r="L56" s="19"/>
      <c r="M56" s="19"/>
      <c r="N56" s="86"/>
      <c r="O56" s="6"/>
    </row>
    <row r="57" spans="1:15" ht="43.5" customHeight="1">
      <c r="A57" s="22" t="s">
        <v>349</v>
      </c>
      <c r="B57" s="24" t="s">
        <v>506</v>
      </c>
      <c r="C57" s="19" t="s">
        <v>19</v>
      </c>
      <c r="D57" s="19"/>
      <c r="E57" s="86"/>
      <c r="F57" s="86"/>
      <c r="G57" s="86" t="s">
        <v>507</v>
      </c>
      <c r="H57" s="19"/>
      <c r="I57" s="19"/>
      <c r="J57" s="19">
        <v>20</v>
      </c>
      <c r="K57" s="19"/>
      <c r="L57" s="19"/>
      <c r="M57" s="19" t="s">
        <v>20</v>
      </c>
      <c r="N57" s="86" t="s">
        <v>276</v>
      </c>
      <c r="O57" s="6"/>
    </row>
    <row r="58" spans="1:15" ht="43.5" customHeight="1">
      <c r="A58" s="22" t="s">
        <v>350</v>
      </c>
      <c r="B58" s="24" t="s">
        <v>508</v>
      </c>
      <c r="C58" s="19" t="s">
        <v>19</v>
      </c>
      <c r="D58" s="19"/>
      <c r="E58" s="86"/>
      <c r="F58" s="86"/>
      <c r="G58" s="86" t="s">
        <v>509</v>
      </c>
      <c r="H58" s="19"/>
      <c r="I58" s="19"/>
      <c r="J58" s="19">
        <v>20</v>
      </c>
      <c r="K58" s="19"/>
      <c r="L58" s="19"/>
      <c r="M58" s="19" t="s">
        <v>20</v>
      </c>
      <c r="N58" s="86" t="s">
        <v>276</v>
      </c>
      <c r="O58" s="6"/>
    </row>
    <row r="59" spans="1:15" ht="43.5" customHeight="1">
      <c r="A59" s="22" t="s">
        <v>351</v>
      </c>
      <c r="B59" s="24" t="s">
        <v>510</v>
      </c>
      <c r="C59" s="19" t="s">
        <v>19</v>
      </c>
      <c r="D59" s="19"/>
      <c r="E59" s="86"/>
      <c r="F59" s="86"/>
      <c r="G59" s="86" t="s">
        <v>511</v>
      </c>
      <c r="H59" s="19"/>
      <c r="I59" s="19"/>
      <c r="J59" s="19">
        <v>20</v>
      </c>
      <c r="K59" s="19"/>
      <c r="L59" s="19"/>
      <c r="M59" s="19" t="s">
        <v>20</v>
      </c>
      <c r="N59" s="86" t="s">
        <v>276</v>
      </c>
      <c r="O59" s="6"/>
    </row>
    <row r="60" spans="1:15" ht="43.5" customHeight="1">
      <c r="A60" s="22" t="s">
        <v>352</v>
      </c>
      <c r="B60" s="24" t="s">
        <v>512</v>
      </c>
      <c r="C60" s="19" t="s">
        <v>19</v>
      </c>
      <c r="D60" s="19"/>
      <c r="E60" s="5"/>
      <c r="F60" s="5" t="s">
        <v>13</v>
      </c>
      <c r="G60" s="5"/>
      <c r="H60" s="19"/>
      <c r="I60" s="19"/>
      <c r="J60" s="19">
        <v>20</v>
      </c>
      <c r="K60" s="19"/>
      <c r="L60" s="19"/>
      <c r="M60" s="19" t="s">
        <v>20</v>
      </c>
      <c r="N60" s="86" t="s">
        <v>276</v>
      </c>
      <c r="O60" s="6"/>
    </row>
    <row r="61" spans="1:15" ht="43.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">
    <cfRule type="expression" dxfId="231" priority="86">
      <formula>$C1="Option"</formula>
    </cfRule>
  </conditionalFormatting>
  <conditionalFormatting sqref="A12:A1001">
    <cfRule type="expression" dxfId="230" priority="16">
      <formula>$C12="Option"</formula>
    </cfRule>
  </conditionalFormatting>
  <conditionalFormatting sqref="A55">
    <cfRule type="expression" dxfId="229" priority="13">
      <formula>$F55="Fermeture"</formula>
    </cfRule>
    <cfRule type="expression" dxfId="228" priority="14">
      <formula>$F55="Modification"</formula>
    </cfRule>
    <cfRule type="expression" dxfId="227" priority="15">
      <formula>$F55="Création"</formula>
    </cfRule>
  </conditionalFormatting>
  <conditionalFormatting sqref="A57:A60">
    <cfRule type="expression" dxfId="226" priority="7">
      <formula>$F57="Fermeture"</formula>
    </cfRule>
    <cfRule type="expression" dxfId="225" priority="8">
      <formula>$F57="Modification"</formula>
    </cfRule>
    <cfRule type="expression" dxfId="224" priority="9">
      <formula>$F57="Création"</formula>
    </cfRule>
    <cfRule type="expression" dxfId="223" priority="10">
      <formula>$F57="Fermeture"</formula>
    </cfRule>
    <cfRule type="expression" dxfId="222" priority="11">
      <formula>$F57="Modification"</formula>
    </cfRule>
    <cfRule type="expression" dxfId="221" priority="12">
      <formula>$F57="Création"</formula>
    </cfRule>
  </conditionalFormatting>
  <conditionalFormatting sqref="A55:C55">
    <cfRule type="expression" dxfId="220" priority="17">
      <formula>$F55="Fermeture"</formula>
    </cfRule>
    <cfRule type="expression" dxfId="219" priority="18">
      <formula>$F55="Modification"</formula>
    </cfRule>
    <cfRule type="expression" dxfId="218" priority="19">
      <formula>$F55="Création"</formula>
    </cfRule>
  </conditionalFormatting>
  <conditionalFormatting sqref="A41:G43">
    <cfRule type="expression" dxfId="217" priority="47">
      <formula>$F41="Fermeture"</formula>
    </cfRule>
    <cfRule type="expression" dxfId="216" priority="48">
      <formula>$F41="Modification"</formula>
    </cfRule>
    <cfRule type="expression" dxfId="215" priority="49">
      <formula>$F41="Création"</formula>
    </cfRule>
  </conditionalFormatting>
  <conditionalFormatting sqref="A48:N54 D55:N55">
    <cfRule type="expression" dxfId="214" priority="27">
      <formula>$F48="Création"</formula>
    </cfRule>
    <cfRule type="expression" dxfId="213" priority="25">
      <formula>$F48="Fermeture"</formula>
    </cfRule>
    <cfRule type="expression" dxfId="212" priority="26">
      <formula>$F48="Modification"</formula>
    </cfRule>
  </conditionalFormatting>
  <conditionalFormatting sqref="A56:N60">
    <cfRule type="expression" dxfId="211" priority="22">
      <formula>$F56="Fermeture"</formula>
    </cfRule>
    <cfRule type="expression" dxfId="210" priority="23">
      <formula>$F56="Modification"</formula>
    </cfRule>
    <cfRule type="expression" dxfId="209" priority="24">
      <formula>$F56="Création"</formula>
    </cfRule>
  </conditionalFormatting>
  <conditionalFormatting sqref="A1:O7 C8:O9 C10 E10 K10:O11 A12:O12 A13:H13 J13:O16 A14:F14 A15:H15 A16:F16 A17:O21 C22:O25 A22:A35 A26:O26 O27:O35 O41:O60 A61:O999">
    <cfRule type="expression" dxfId="208" priority="91">
      <formula>$F1="Création"</formula>
    </cfRule>
    <cfRule type="expression" dxfId="207" priority="90">
      <formula>$F1="Modification"</formula>
    </cfRule>
  </conditionalFormatting>
  <conditionalFormatting sqref="A1:O7 C8:O9 K10:O11 A12:O12 J13:O16 A17:O21 C22:O25 A26:O26 E10 A13:H13 A15:H15 A14:F14 A16:F16 A61:O999 A22:A35 C10 O27:O35 O41:O60">
    <cfRule type="expression" dxfId="206" priority="89">
      <formula>$F1="Fermeture"</formula>
    </cfRule>
  </conditionalFormatting>
  <conditionalFormatting sqref="A36:O40">
    <cfRule type="expression" dxfId="205" priority="56">
      <formula>$F36="Fermeture"</formula>
    </cfRule>
    <cfRule type="expression" dxfId="204" priority="58">
      <formula>$F36="Création"</formula>
    </cfRule>
    <cfRule type="expression" dxfId="203" priority="57">
      <formula>$F36="Modification"</formula>
    </cfRule>
  </conditionalFormatting>
  <conditionalFormatting sqref="B22:B26">
    <cfRule type="expression" dxfId="202" priority="82">
      <formula>$F22="Création"</formula>
    </cfRule>
    <cfRule type="expression" dxfId="201" priority="81">
      <formula>$F22="Modification"</formula>
    </cfRule>
    <cfRule type="expression" dxfId="200" priority="80">
      <formula>$F22="Fermeture"</formula>
    </cfRule>
  </conditionalFormatting>
  <conditionalFormatting sqref="B30:B35">
    <cfRule type="expression" dxfId="199" priority="77">
      <formula>$F33="Fermeture"</formula>
    </cfRule>
    <cfRule type="expression" dxfId="198" priority="78">
      <formula>$F33="Modification"</formula>
    </cfRule>
    <cfRule type="expression" dxfId="197" priority="79">
      <formula>$F33="Création"</formula>
    </cfRule>
  </conditionalFormatting>
  <conditionalFormatting sqref="B44">
    <cfRule type="expression" dxfId="196" priority="31">
      <formula>$F44="Fermeture"</formula>
    </cfRule>
    <cfRule type="expression" dxfId="195" priority="32">
      <formula>$F44="Modification"</formula>
    </cfRule>
    <cfRule type="expression" dxfId="194" priority="33">
      <formula>$F44="Création"</formula>
    </cfRule>
  </conditionalFormatting>
  <conditionalFormatting sqref="B27:D28">
    <cfRule type="expression" dxfId="193" priority="63">
      <formula>$F28="Fermeture"</formula>
    </cfRule>
    <cfRule type="expression" dxfId="192" priority="64">
      <formula>$F28="Modification"</formula>
    </cfRule>
    <cfRule type="expression" dxfId="191" priority="65">
      <formula>$F28="Création"</formula>
    </cfRule>
  </conditionalFormatting>
  <conditionalFormatting sqref="B45:I47">
    <cfRule type="expression" dxfId="190" priority="29">
      <formula>$F45="Modification"</formula>
    </cfRule>
    <cfRule type="expression" dxfId="189" priority="28">
      <formula>$F45="Fermeture"</formula>
    </cfRule>
    <cfRule type="expression" dxfId="188" priority="30">
      <formula>$F45="Création"</formula>
    </cfRule>
  </conditionalFormatting>
  <conditionalFormatting sqref="B41:L41 B42:G43">
    <cfRule type="expression" dxfId="187" priority="41">
      <formula>$F41="Création"</formula>
    </cfRule>
    <cfRule type="expression" dxfId="186" priority="40">
      <formula>$F41="Modification"</formula>
    </cfRule>
    <cfRule type="expression" dxfId="185" priority="39">
      <formula>$F41="Fermeture"</formula>
    </cfRule>
  </conditionalFormatting>
  <conditionalFormatting sqref="B29:N29 C30:N35">
    <cfRule type="expression" dxfId="184" priority="76">
      <formula>$F29="Création"</formula>
    </cfRule>
    <cfRule type="expression" dxfId="183" priority="75">
      <formula>$F29="Modification"</formula>
    </cfRule>
    <cfRule type="expression" dxfId="182" priority="74">
      <formula>$F29="Fermeture"</formula>
    </cfRule>
  </conditionalFormatting>
  <conditionalFormatting sqref="D12:E29 N27:N28">
    <cfRule type="expression" dxfId="181" priority="66">
      <formula>$C12="Option"</formula>
    </cfRule>
  </conditionalFormatting>
  <conditionalFormatting sqref="D30:E44">
    <cfRule type="expression" dxfId="180" priority="46">
      <formula>$C30="Option"</formula>
    </cfRule>
  </conditionalFormatting>
  <conditionalFormatting sqref="D41:E43">
    <cfRule type="expression" dxfId="179" priority="38">
      <formula>$C41="Option"</formula>
    </cfRule>
  </conditionalFormatting>
  <conditionalFormatting sqref="E27:N28">
    <cfRule type="expression" dxfId="178" priority="70">
      <formula>$F27="Création"</formula>
    </cfRule>
    <cfRule type="expression" dxfId="177" priority="68">
      <formula>$F27="Fermeture"</formula>
    </cfRule>
    <cfRule type="expression" dxfId="176" priority="69">
      <formula>$F27="Modification"</formula>
    </cfRule>
  </conditionalFormatting>
  <conditionalFormatting sqref="G41:L43">
    <cfRule type="expression" dxfId="175" priority="34">
      <formula>$C41="Option"</formula>
    </cfRule>
  </conditionalFormatting>
  <conditionalFormatting sqref="G27:M27">
    <cfRule type="expression" dxfId="174" priority="62">
      <formula>#REF!="Option"</formula>
    </cfRule>
    <cfRule type="expression" dxfId="173" priority="71">
      <formula>#REF!="Option"</formula>
    </cfRule>
  </conditionalFormatting>
  <conditionalFormatting sqref="G28:M28">
    <cfRule type="expression" dxfId="172" priority="61">
      <formula>$C27="Option"</formula>
    </cfRule>
  </conditionalFormatting>
  <conditionalFormatting sqref="G29:N44">
    <cfRule type="expression" dxfId="171" priority="42">
      <formula>$C29="Option"</formula>
    </cfRule>
  </conditionalFormatting>
  <conditionalFormatting sqref="G45:N1001 D45:E1001">
    <cfRule type="expression" dxfId="170" priority="20">
      <formula>$C45="Option"</formula>
    </cfRule>
  </conditionalFormatting>
  <conditionalFormatting sqref="H41:L43">
    <cfRule type="expression" dxfId="169" priority="43">
      <formula>$F41="Fermeture"</formula>
    </cfRule>
    <cfRule type="expression" dxfId="168" priority="45">
      <formula>$F41="Création"</formula>
    </cfRule>
    <cfRule type="expression" dxfId="167" priority="44">
      <formula>$F41="Modification"</formula>
    </cfRule>
  </conditionalFormatting>
  <conditionalFormatting sqref="H42:L43">
    <cfRule type="expression" dxfId="166" priority="37">
      <formula>$F42="Création"</formula>
    </cfRule>
    <cfRule type="expression" dxfId="165" priority="36">
      <formula>$F42="Modification"</formula>
    </cfRule>
    <cfRule type="expression" dxfId="164" priority="35">
      <formula>$F42="Fermeture"</formula>
    </cfRule>
  </conditionalFormatting>
  <conditionalFormatting sqref="M41:N43 C44:N44 A44:A47 J45:N47">
    <cfRule type="expression" dxfId="163" priority="53">
      <formula>$F41="Création"</formula>
    </cfRule>
    <cfRule type="expression" dxfId="162" priority="52">
      <formula>$F41="Modification"</formula>
    </cfRule>
  </conditionalFormatting>
  <conditionalFormatting sqref="M41:N43 C44:N44 J45:N47 A44:A47">
    <cfRule type="expression" dxfId="161" priority="51">
      <formula>$F41="Fermeture"</formula>
    </cfRule>
  </conditionalFormatting>
  <conditionalFormatting sqref="M57:N60">
    <cfRule type="expression" dxfId="160" priority="3">
      <formula>$F57="Création"</formula>
    </cfRule>
    <cfRule type="expression" dxfId="159" priority="2">
      <formula>$F57="Modification"</formula>
    </cfRule>
    <cfRule type="expression" dxfId="158" priority="1">
      <formula>$F57="Fermeture"</formula>
    </cfRule>
  </conditionalFormatting>
  <conditionalFormatting sqref="N1:N26">
    <cfRule type="expression" dxfId="157" priority="88">
      <formula>$M1="Porteuse"</formula>
    </cfRule>
  </conditionalFormatting>
  <conditionalFormatting sqref="N27:N29">
    <cfRule type="expression" dxfId="156" priority="67">
      <formula>$M27="Porteuse"</formula>
    </cfRule>
  </conditionalFormatting>
  <conditionalFormatting sqref="N30:N47">
    <cfRule type="expression" dxfId="155" priority="50">
      <formula>$M30="Porteuse"</formula>
    </cfRule>
  </conditionalFormatting>
  <conditionalFormatting sqref="N48:N999">
    <cfRule type="expression" dxfId="154" priority="21">
      <formula>$M48="Porteuse"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80" zoomScaleNormal="80" workbookViewId="0">
      <selection activeCell="K30" sqref="K30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5.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39" t="s">
        <v>362</v>
      </c>
      <c r="B7" s="135" t="str">
        <f>'Fiche Générale'!B3</f>
        <v>Portail_SHS</v>
      </c>
      <c r="C7" s="139" t="s">
        <v>363</v>
      </c>
      <c r="D7" s="139"/>
      <c r="E7" s="181" t="str">
        <f>'Fiche Générale'!B4</f>
        <v>Sciences de l'Homme et de la Société</v>
      </c>
      <c r="F7" s="135"/>
      <c r="G7" s="139" t="s">
        <v>364</v>
      </c>
      <c r="H7" s="182" t="str">
        <f>'Fiche Générale'!B5</f>
        <v>HPSHS18</v>
      </c>
      <c r="I7" s="182"/>
      <c r="J7" s="33"/>
      <c r="K7" s="18"/>
    </row>
    <row r="8" spans="1:19" ht="14.5" customHeight="1">
      <c r="A8" s="139"/>
      <c r="B8" s="135"/>
      <c r="C8" s="139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39"/>
      <c r="B9" s="135"/>
      <c r="C9" s="139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39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'S3 Maquette'!B13</f>
        <v>2ème année de Portail</v>
      </c>
      <c r="C13" s="102"/>
      <c r="D13" s="163" t="s">
        <v>367</v>
      </c>
      <c r="E13" s="185">
        <f>'S3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'S3 Maquette'!B15</f>
        <v>Semestre 3</v>
      </c>
      <c r="C15" s="107"/>
      <c r="D15" s="163" t="s">
        <v>371</v>
      </c>
      <c r="E15" s="185">
        <f>'S3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>
      <c r="A27" s="77" t="str">
        <f>'S3 Maquette'!B27</f>
        <v>UE DISCIPLINAIRE 1 : Théories et approches pratiques de la culture</v>
      </c>
      <c r="B27" s="42" t="str">
        <f>'S3 Maquette'!C27</f>
        <v>UE</v>
      </c>
      <c r="C27" s="40" t="str">
        <f>'S3 Maquette'!F27</f>
        <v>Création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'S3 Maquette'!B28</f>
        <v>La transmission culturelle et ses applications</v>
      </c>
      <c r="B28" s="42" t="str">
        <f>'S3 Maquette'!C28</f>
        <v>ECUE</v>
      </c>
      <c r="C28" s="40" t="str">
        <f>'S3 Maquette'!F28</f>
        <v>Création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8</v>
      </c>
      <c r="L28" s="38"/>
      <c r="M28" s="38">
        <v>2</v>
      </c>
      <c r="N28" s="38"/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'S3 Maquette'!B29</f>
        <v>Théories de la culture</v>
      </c>
      <c r="B29" s="42" t="str">
        <f>'S3 Maquette'!C29</f>
        <v>ECUE</v>
      </c>
      <c r="C29" s="40" t="str">
        <f>'S3 Maquette'!F29</f>
        <v>Création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8</v>
      </c>
      <c r="L29" s="38"/>
      <c r="M29" s="38">
        <v>2</v>
      </c>
      <c r="N29" s="38"/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'S3 Maquette'!B30</f>
        <v>UE DISCIPLINAIRE 2 : Ethnologie et questions contemporaines 1</v>
      </c>
      <c r="B30" s="42" t="str">
        <f>'S3 Maquette'!C30</f>
        <v>UE</v>
      </c>
      <c r="C30" s="40" t="str">
        <f>'S3 Maquette'!F30</f>
        <v>Création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'S3 Maquette'!B31</f>
        <v>Anthropologie du genre et des sexualités</v>
      </c>
      <c r="B31" s="42" t="str">
        <f>'S3 Maquette'!C31</f>
        <v>ECUE</v>
      </c>
      <c r="C31" s="40" t="str">
        <f>'S3 Maquette'!F31</f>
        <v>Modification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8</v>
      </c>
      <c r="L31" s="38"/>
      <c r="M31" s="38">
        <v>2</v>
      </c>
      <c r="N31" s="38" t="s">
        <v>17</v>
      </c>
      <c r="O31" s="38"/>
      <c r="P31" s="38" t="s">
        <v>16</v>
      </c>
      <c r="Q31" s="38" t="s">
        <v>17</v>
      </c>
      <c r="R31" s="38"/>
      <c r="S31" s="38"/>
      <c r="T31" s="43"/>
      <c r="W31"/>
    </row>
    <row r="32" spans="1:23" ht="30.75" customHeight="1">
      <c r="A32" s="42" t="str">
        <f>'S3 Maquette'!B32</f>
        <v>Anthropologie du monde arabe : parenté et rituels</v>
      </c>
      <c r="B32" s="42" t="str">
        <f>'S3 Maquette'!C32</f>
        <v>ECUE</v>
      </c>
      <c r="C32" s="40" t="str">
        <f>'S3 Maquette'!F32</f>
        <v>Création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 t="s">
        <v>8</v>
      </c>
      <c r="L32" s="38"/>
      <c r="M32" s="38">
        <v>2</v>
      </c>
      <c r="N32" s="38"/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'S3 Maquette'!B33</f>
        <v>UE approfondissement dans la mention  : Ethnologie-anthropologie 1</v>
      </c>
      <c r="B33" s="42" t="str">
        <f>'S3 Maquette'!C33</f>
        <v>UE</v>
      </c>
      <c r="C33" s="40" t="str">
        <f>'S3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'S3 Maquette'!B34</f>
        <v>Concepts et objets de l'anthropologie 3</v>
      </c>
      <c r="B34" s="42" t="str">
        <f>'S3 Maquette'!C34</f>
        <v>ECUE</v>
      </c>
      <c r="C34" s="40" t="str">
        <f>'S3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'S3 Maquette'!B35</f>
        <v>Anthropologie des techniques et approches de la culture matérielle</v>
      </c>
      <c r="B35" s="42" t="str">
        <f>'S3 Maquette'!C35</f>
        <v>ECUE</v>
      </c>
      <c r="C35" s="40" t="str">
        <f>'S3 Maquette'!F35</f>
        <v>Création</v>
      </c>
      <c r="D35" s="19"/>
      <c r="E35" s="19" t="s">
        <v>388</v>
      </c>
      <c r="F35" s="19" t="s">
        <v>388</v>
      </c>
      <c r="G35" s="38" t="s">
        <v>388</v>
      </c>
      <c r="H35" s="38" t="s">
        <v>388</v>
      </c>
      <c r="I35" s="38" t="s">
        <v>388</v>
      </c>
      <c r="J35" s="38"/>
      <c r="K35" s="38" t="s">
        <v>16</v>
      </c>
      <c r="L35" s="38"/>
      <c r="M35" s="38"/>
      <c r="N35" s="38" t="s">
        <v>9</v>
      </c>
      <c r="O35" s="38" t="s">
        <v>390</v>
      </c>
      <c r="P35" s="38" t="s">
        <v>16</v>
      </c>
      <c r="Q35" s="38" t="s">
        <v>9</v>
      </c>
      <c r="R35" s="38" t="s">
        <v>390</v>
      </c>
      <c r="S35" s="38"/>
      <c r="T35" s="43"/>
      <c r="W35"/>
    </row>
    <row r="36" spans="1:23" ht="30.75" customHeight="1">
      <c r="A36" s="42" t="str">
        <f>'S3 Maquette'!B36</f>
        <v xml:space="preserve">UE approfondissement dans le Portail </v>
      </c>
      <c r="B36" s="42" t="str">
        <f>'S3 Maquette'!C36</f>
        <v>UE</v>
      </c>
      <c r="C36" s="40">
        <f>'S3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'S3 Maquette'!B37</f>
        <v>Min 1 Max 1</v>
      </c>
      <c r="B37" s="42" t="str">
        <f>'S3 Maquette'!C37</f>
        <v>OPTION</v>
      </c>
      <c r="C37" s="40">
        <f>'S3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'S3 Maquette'!B38</f>
        <v>Approfondissement Sociologie 1</v>
      </c>
      <c r="B38" s="42" t="str">
        <f>'S3 Maquette'!C38</f>
        <v>UE</v>
      </c>
      <c r="C38" s="40">
        <f>'S3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'S3 Maquette'!B39</f>
        <v>Pauvreté et sociétés</v>
      </c>
      <c r="B39" s="42" t="str">
        <f>'S3 Maquette'!C39</f>
        <v>ECUE</v>
      </c>
      <c r="C39" s="40">
        <f>'S3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'S3 Maquette'!B40</f>
        <v>Santé et sociétés</v>
      </c>
      <c r="B40" s="42" t="str">
        <f>'S3 Maquette'!C40</f>
        <v>ECUE</v>
      </c>
      <c r="C40" s="40">
        <f>'S3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'S3 Maquette'!B41</f>
        <v>UE approfondissement géographie fondamentale 1</v>
      </c>
      <c r="B41" s="42" t="str">
        <f>'S3 Maquette'!C41</f>
        <v>UE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'S3 Maquette'!B42</f>
        <v>Géographie Urbaine (processus urbains, metropolisation)</v>
      </c>
      <c r="B42" s="42" t="str">
        <f>'S3 Maquette'!C42</f>
        <v>ECUE</v>
      </c>
      <c r="C42" s="40">
        <f>'S3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'S3 Maquette'!B43</f>
        <v>Climatologie &amp; Biogeo zonale</v>
      </c>
      <c r="B43" s="42" t="str">
        <f>'S3 Maquette'!C43</f>
        <v>ECUE</v>
      </c>
      <c r="C43" s="40">
        <f>'S3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'S3 Maquette'!B44</f>
        <v>UE Approfondissement SEF 1 : Questionnement des pratiques en SEF</v>
      </c>
      <c r="B44" s="42" t="str">
        <f>'S3 Maquette'!C44</f>
        <v>UE</v>
      </c>
      <c r="C44" s="40">
        <f>'S3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'S3 Maquette'!B45</f>
        <v>Didactique des disciplines 1</v>
      </c>
      <c r="B45" s="42" t="str">
        <f>'S3 Maquette'!C45</f>
        <v>ECUE</v>
      </c>
      <c r="C45" s="40">
        <f>'S3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'S3 Maquette'!B46</f>
        <v>Usages de l'IA en éducation</v>
      </c>
      <c r="B46" s="42" t="str">
        <f>'S3 Maquette'!C46</f>
        <v>ECUE</v>
      </c>
      <c r="C46" s="40">
        <f>'S3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'S3 Maquette'!B47</f>
        <v>Approche par compétences</v>
      </c>
      <c r="B47" s="42" t="str">
        <f>'S3 Maquette'!C47</f>
        <v>ECUE</v>
      </c>
      <c r="C47" s="40">
        <f>'S3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'S3 Maquette'!B48</f>
        <v>UE approfondissement histoire 1</v>
      </c>
      <c r="B48" s="42" t="str">
        <f>'S3 Maquette'!C48</f>
        <v>UE</v>
      </c>
      <c r="C48" s="40">
        <f>'S3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'S3 Maquette'!B49</f>
        <v>ECUE approfondissement histoire moderne</v>
      </c>
      <c r="B49" s="42" t="str">
        <f>'S3 Maquette'!C49</f>
        <v>BLOC</v>
      </c>
      <c r="C49" s="40">
        <f>'S3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'S3 Maquette'!B50</f>
        <v>Min 1 Max 1</v>
      </c>
      <c r="B50" s="42" t="str">
        <f>'S3 Maquette'!C50</f>
        <v>OPTION</v>
      </c>
      <c r="C50" s="40">
        <f>'S3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'S3 Maquette'!B51</f>
        <v>UEA1 Histoire moderne</v>
      </c>
      <c r="B51" s="42" t="str">
        <f>'S3 Maquette'!C51</f>
        <v>ECUE</v>
      </c>
      <c r="C51" s="40">
        <f>'S3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'S3 Maquette'!B52</f>
        <v>UEA2 Histoire moderne</v>
      </c>
      <c r="B52" s="42" t="str">
        <f>'S3 Maquette'!C52</f>
        <v>ECUE</v>
      </c>
      <c r="C52" s="40">
        <f>'S3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'S3 Maquette'!B53</f>
        <v>UEA3 Histoire moderne</v>
      </c>
      <c r="B53" s="42" t="str">
        <f>'S3 Maquette'!C53</f>
        <v>ECUE</v>
      </c>
      <c r="C53" s="40">
        <f>'S3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'S3 Maquette'!B54</f>
        <v>UEA4 Histoire moderne</v>
      </c>
      <c r="B54" s="42" t="str">
        <f>'S3 Maquette'!C54</f>
        <v>ECUE</v>
      </c>
      <c r="C54" s="40">
        <f>'S3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'S3 Maquette'!B55</f>
        <v>ECUE approfondissement histoire contemporaine</v>
      </c>
      <c r="B55" s="42" t="str">
        <f>'S3 Maquette'!C55</f>
        <v>BLOC</v>
      </c>
      <c r="C55" s="40">
        <f>'S3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>
        <f>'S3 Maquette'!B56</f>
        <v>0</v>
      </c>
      <c r="B56" s="42" t="str">
        <f>'S3 Maquette'!C56</f>
        <v>OPTION</v>
      </c>
      <c r="C56" s="40">
        <f>'S3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'S3 Maquette'!B57</f>
        <v>UEA5 Histoire contemporaine</v>
      </c>
      <c r="B57" s="42" t="str">
        <f>'S3 Maquette'!C57</f>
        <v>ECUE</v>
      </c>
      <c r="C57" s="40">
        <f>'S3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'S3 Maquette'!B58</f>
        <v>UEA6 Histoire contemporaine</v>
      </c>
      <c r="B58" s="42" t="str">
        <f>'S3 Maquette'!C58</f>
        <v>ECUE</v>
      </c>
      <c r="C58" s="40">
        <f>'S3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'S3 Maquette'!B59</f>
        <v>UEA7 Histoire contemporaine</v>
      </c>
      <c r="B59" s="42" t="str">
        <f>'S3 Maquette'!C59</f>
        <v>ECUE</v>
      </c>
      <c r="C59" s="40">
        <f>'S3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'S3 Maquette'!B60</f>
        <v>UEA8 Histoire contemporaine</v>
      </c>
      <c r="B60" s="42" t="str">
        <f>'S3 Maquette'!C60</f>
        <v>ECUE</v>
      </c>
      <c r="C60" s="40" t="str">
        <f>'S3 Maquette'!F60</f>
        <v>Création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'S3 Maquette'!B61</f>
        <v>0</v>
      </c>
      <c r="B61" s="42">
        <f>'S3 Maquette'!C61</f>
        <v>0</v>
      </c>
      <c r="C61" s="40">
        <f>'S3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'S3 Maquette'!B62</f>
        <v>0</v>
      </c>
      <c r="B62" s="42">
        <f>'S3 Maquette'!C62</f>
        <v>0</v>
      </c>
      <c r="C62" s="40">
        <f>'S3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'S3 Maquette'!B63</f>
        <v>0</v>
      </c>
      <c r="B63" s="42">
        <f>'S3 Maquette'!C63</f>
        <v>0</v>
      </c>
      <c r="C63" s="40">
        <f>'S3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'S3 Maquette'!B64</f>
        <v>0</v>
      </c>
      <c r="B64" s="42">
        <f>'S3 Maquette'!C64</f>
        <v>0</v>
      </c>
      <c r="C64" s="40">
        <f>'S3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'S3 Maquette'!B65</f>
        <v>0</v>
      </c>
      <c r="B65" s="42">
        <f>'S3 Maquette'!C65</f>
        <v>0</v>
      </c>
      <c r="C65" s="40">
        <f>'S3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'S3 Maquette'!B66</f>
        <v>0</v>
      </c>
      <c r="B66" s="42">
        <f>'S3 Maquette'!C66</f>
        <v>0</v>
      </c>
      <c r="C66" s="40">
        <f>'S3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'S3 Maquette'!B67</f>
        <v>0</v>
      </c>
      <c r="B67" s="42">
        <f>'S3 Maquette'!C67</f>
        <v>0</v>
      </c>
      <c r="C67" s="40">
        <f>'S3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'S3 Maquette'!B68</f>
        <v>0</v>
      </c>
      <c r="B68" s="42">
        <f>'S3 Maquette'!C68</f>
        <v>0</v>
      </c>
      <c r="C68" s="40">
        <f>'S3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'S3 Maquette'!B69</f>
        <v>0</v>
      </c>
      <c r="B69" s="42">
        <f>'S3 Maquette'!C69</f>
        <v>0</v>
      </c>
      <c r="C69" s="40">
        <f>'S3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'S3 Maquette'!B70</f>
        <v>0</v>
      </c>
      <c r="B70" s="42">
        <f>'S3 Maquette'!C70</f>
        <v>0</v>
      </c>
      <c r="C70" s="40">
        <f>'S3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'S3 Maquette'!B71</f>
        <v>0</v>
      </c>
      <c r="B71" s="42">
        <f>'S3 Maquette'!C71</f>
        <v>0</v>
      </c>
      <c r="C71" s="40">
        <f>'S3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'S3 Maquette'!B72</f>
        <v>0</v>
      </c>
      <c r="B72" s="42">
        <f>'S3 Maquette'!C72</f>
        <v>0</v>
      </c>
      <c r="C72" s="40">
        <f>'S3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'S3 Maquette'!B73</f>
        <v>0</v>
      </c>
      <c r="B73" s="42">
        <f>'S3 Maquette'!C73</f>
        <v>0</v>
      </c>
      <c r="C73" s="40">
        <f>'S3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'S3 Maquette'!B74</f>
        <v>0</v>
      </c>
      <c r="B74" s="42">
        <f>'S3 Maquette'!C74</f>
        <v>0</v>
      </c>
      <c r="C74" s="40">
        <f>'S3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'S3 Maquette'!B75</f>
        <v>0</v>
      </c>
      <c r="B75" s="42">
        <f>'S3 Maquette'!C75</f>
        <v>0</v>
      </c>
      <c r="C75" s="40">
        <f>'S3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'S3 Maquette'!B76</f>
        <v>0</v>
      </c>
      <c r="B76" s="42">
        <f>'S3 Maquette'!C76</f>
        <v>0</v>
      </c>
      <c r="C76" s="40">
        <f>'S3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'S3 Maquette'!B77</f>
        <v>0</v>
      </c>
      <c r="B77" s="42">
        <f>'S3 Maquette'!C77</f>
        <v>0</v>
      </c>
      <c r="C77" s="40">
        <f>'S3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'S3 Maquette'!B78</f>
        <v>0</v>
      </c>
      <c r="B78" s="42">
        <f>'S3 Maquette'!C78</f>
        <v>0</v>
      </c>
      <c r="C78" s="40">
        <f>'S3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'S3 Maquette'!B79</f>
        <v>0</v>
      </c>
      <c r="B79" s="42">
        <f>'S3 Maquette'!C79</f>
        <v>0</v>
      </c>
      <c r="C79" s="40">
        <f>'S3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'S3 Maquette'!B80</f>
        <v>0</v>
      </c>
      <c r="B80" s="42">
        <f>'S3 Maquette'!C80</f>
        <v>0</v>
      </c>
      <c r="C80" s="40">
        <f>'S3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'S3 Maquette'!B81</f>
        <v>0</v>
      </c>
      <c r="B81" s="42">
        <f>'S3 Maquette'!C81</f>
        <v>0</v>
      </c>
      <c r="C81" s="40">
        <f>'S3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'S3 Maquette'!B82</f>
        <v>0</v>
      </c>
      <c r="B82" s="42">
        <f>'S3 Maquette'!C82</f>
        <v>0</v>
      </c>
      <c r="C82" s="40">
        <f>'S3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'S3 Maquette'!B83</f>
        <v>0</v>
      </c>
      <c r="B83" s="42">
        <f>'S3 Maquette'!C83</f>
        <v>0</v>
      </c>
      <c r="C83" s="40">
        <f>'S3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'S3 Maquette'!B84</f>
        <v>0</v>
      </c>
      <c r="B84" s="42">
        <f>'S3 Maquette'!C84</f>
        <v>0</v>
      </c>
      <c r="C84" s="40">
        <f>'S3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53" priority="7">
      <formula>$C1="Parcours Pédagogique"</formula>
    </cfRule>
    <cfRule type="expression" dxfId="152" priority="8">
      <formula>$C1="BLOC"</formula>
    </cfRule>
    <cfRule type="expression" dxfId="151" priority="9">
      <formula>$C1="OPTION"</formula>
    </cfRule>
  </conditionalFormatting>
  <conditionalFormatting sqref="A18:S300 T18">
    <cfRule type="expression" dxfId="150" priority="14">
      <formula>$C18="Modification MCC"</formula>
    </cfRule>
  </conditionalFormatting>
  <conditionalFormatting sqref="B1:S7 C8:S9 C10 E10 J10:S11 B12:M12 P12 B13:L13 B14:N14 P14:S17 B15:M17 B301:S999">
    <cfRule type="expression" dxfId="149" priority="11">
      <formula>$D1="Modification"</formula>
    </cfRule>
    <cfRule type="expression" dxfId="148" priority="12">
      <formula>$D1="Création"</formula>
    </cfRule>
    <cfRule type="expression" dxfId="147" priority="13">
      <formula>$D1="Fermeture"</formula>
    </cfRule>
  </conditionalFormatting>
  <conditionalFormatting sqref="B1:S7 C8:S9 J10:S11 B12:M12 B13:L13 B14:N14 B15:M17 B301:S999 P14:S17 C10 E10 P12">
    <cfRule type="expression" dxfId="146" priority="10">
      <formula>$D1="Modification MCC"</formula>
    </cfRule>
  </conditionalFormatting>
  <conditionalFormatting sqref="C1:S9 C10 E10 J10:S11 C12:S1001">
    <cfRule type="expression" dxfId="145" priority="1">
      <formula>$B1="Option"</formula>
    </cfRule>
  </conditionalFormatting>
  <conditionalFormatting sqref="J1:J1001">
    <cfRule type="expression" dxfId="144" priority="5">
      <formula>$I1="NON"</formula>
    </cfRule>
  </conditionalFormatting>
  <conditionalFormatting sqref="L18:L300">
    <cfRule type="expression" dxfId="143" priority="19">
      <formula>$K18="CCI (CC Intégral)"</formula>
    </cfRule>
  </conditionalFormatting>
  <conditionalFormatting sqref="M1:M1001 L18:L300">
    <cfRule type="expression" dxfId="142" priority="18">
      <formula>$K1="CT (Contrôle terminal)"</formula>
    </cfRule>
  </conditionalFormatting>
  <conditionalFormatting sqref="N1:O1001">
    <cfRule type="expression" dxfId="141" priority="4">
      <formula>$K1="CCI (CC Intégral)"</formula>
    </cfRule>
  </conditionalFormatting>
  <conditionalFormatting sqref="Q1:R1001">
    <cfRule type="expression" dxfId="140" priority="3">
      <formula>$P1="Autres"</formula>
    </cfRule>
  </conditionalFormatting>
  <conditionalFormatting sqref="S1:S1001 T18">
    <cfRule type="expression" dxfId="139" priority="2">
      <formula>$P1="CT (Contrôle terminal)"</formula>
    </cfRule>
  </conditionalFormatting>
  <conditionalFormatting sqref="T18 A18:S300">
    <cfRule type="expression" dxfId="138" priority="15">
      <formula>$C18="Modification"</formula>
    </cfRule>
    <cfRule type="expression" dxfId="137" priority="16">
      <formula>$C18="Création"</formula>
    </cfRule>
    <cfRule type="expression" dxfId="136" priority="17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3ABC8-AB40-496E-9AA2-B905D8D1580A}">
  <dimension ref="A1:W300"/>
  <sheetViews>
    <sheetView topLeftCell="A6" zoomScale="70" zoomScaleNormal="70" workbookViewId="0">
      <selection activeCell="K37" sqref="K37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5.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39" t="s">
        <v>362</v>
      </c>
      <c r="B7" s="135" t="str">
        <f>'[1]Fiche Générale'!B3</f>
        <v>Portail_SHS</v>
      </c>
      <c r="C7" s="139" t="s">
        <v>363</v>
      </c>
      <c r="D7" s="139"/>
      <c r="E7" s="181" t="str">
        <f>'[1]Fiche Générale'!B4</f>
        <v>Sciences de l'Homme et de la Société</v>
      </c>
      <c r="F7" s="135"/>
      <c r="G7" s="139" t="s">
        <v>364</v>
      </c>
      <c r="H7" s="182" t="str">
        <f>'[1]Fiche Générale'!B5</f>
        <v>HPSHS18</v>
      </c>
      <c r="I7" s="182"/>
      <c r="J7" s="33"/>
      <c r="K7" s="18"/>
    </row>
    <row r="8" spans="1:19" ht="14.5" customHeight="1">
      <c r="A8" s="139"/>
      <c r="B8" s="135"/>
      <c r="C8" s="139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39"/>
      <c r="B9" s="135"/>
      <c r="C9" s="139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39"/>
      <c r="B10" s="135"/>
      <c r="C10" s="152" t="s">
        <v>181</v>
      </c>
      <c r="D10" s="152"/>
      <c r="E10" s="184">
        <f>'[1]Fiche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'[1]S3 Maquette'!B13</f>
        <v>2ème année de Portail</v>
      </c>
      <c r="C13" s="102"/>
      <c r="D13" s="163" t="s">
        <v>367</v>
      </c>
      <c r="E13" s="185">
        <f>'[1]S3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'[1]S3 Maquette'!B15</f>
        <v>Semestre 3</v>
      </c>
      <c r="C15" s="107"/>
      <c r="D15" s="163" t="s">
        <v>371</v>
      </c>
      <c r="E15" s="185">
        <f>'[1]S3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>
      <c r="A27" s="77" t="str">
        <f>'[1]S3 Maquette'!B27</f>
        <v>UE DISCIPLINAIRE 1 : Théories et approches pratiques de la culture</v>
      </c>
      <c r="B27" s="42" t="str">
        <f>'[1]S3 Maquette'!C27</f>
        <v>UE</v>
      </c>
      <c r="C27" s="40" t="str">
        <f>'[1]S3 Maquette'!F27</f>
        <v>Création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'[1]S3 Maquette'!B28</f>
        <v>La transmission culturelle et ses applications</v>
      </c>
      <c r="B28" s="42" t="str">
        <f>'[1]S3 Maquette'!C28</f>
        <v>ECUE</v>
      </c>
      <c r="C28" s="40" t="str">
        <f>'[1]S3 Maquette'!F28</f>
        <v>Création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16</v>
      </c>
      <c r="L28" s="38"/>
      <c r="M28" s="38"/>
      <c r="N28" s="38" t="s">
        <v>28</v>
      </c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'[1]S3 Maquette'!B29</f>
        <v>Théories de la culture</v>
      </c>
      <c r="B29" s="42" t="str">
        <f>'[1]S3 Maquette'!C29</f>
        <v>ECUE</v>
      </c>
      <c r="C29" s="40" t="str">
        <f>'[1]S3 Maquette'!F29</f>
        <v>Création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'[1]S3 Maquette'!B30</f>
        <v>UE DISCIPLINAIRE 2 : Ethnologie et questions contemporaines 1</v>
      </c>
      <c r="B30" s="42" t="str">
        <f>'[1]S3 Maquette'!C30</f>
        <v>UE</v>
      </c>
      <c r="C30" s="40" t="str">
        <f>'[1]S3 Maquette'!F30</f>
        <v>Création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'[1]S3 Maquette'!B31</f>
        <v>Anthropologie du genre et des sexualités</v>
      </c>
      <c r="B31" s="42" t="str">
        <f>'[1]S3 Maquette'!C31</f>
        <v>ECUE</v>
      </c>
      <c r="C31" s="40" t="str">
        <f>'[1]S3 Maquette'!F31</f>
        <v>Modification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38"/>
      <c r="M31" s="38"/>
      <c r="N31" s="38" t="s">
        <v>17</v>
      </c>
      <c r="O31" s="38"/>
      <c r="P31" s="38" t="s">
        <v>16</v>
      </c>
      <c r="Q31" s="38" t="s">
        <v>17</v>
      </c>
      <c r="R31" s="38"/>
      <c r="S31" s="38"/>
      <c r="T31" s="43"/>
      <c r="W31"/>
    </row>
    <row r="32" spans="1:23" ht="30.75" customHeight="1">
      <c r="A32" s="42" t="str">
        <f>'[1]S3 Maquette'!B32</f>
        <v>Anthropologie du monde arabe : parenté et rituels</v>
      </c>
      <c r="B32" s="42" t="str">
        <f>'[1]S3 Maquette'!C32</f>
        <v>ECUE</v>
      </c>
      <c r="C32" s="40" t="str">
        <f>'[1]S3 Maquette'!F32</f>
        <v>Création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 t="s">
        <v>16</v>
      </c>
      <c r="L32" s="38"/>
      <c r="M32" s="38"/>
      <c r="N32" s="38" t="s">
        <v>28</v>
      </c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'[1]S3 Maquette'!B33</f>
        <v>UE approfondissement dans la mention  : Ethnologie-anthropologie 1</v>
      </c>
      <c r="B33" s="42" t="str">
        <f>'[1]S3 Maquette'!C33</f>
        <v>UE</v>
      </c>
      <c r="C33" s="40" t="str">
        <f>'[1]S3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'[1]S3 Maquette'!B34</f>
        <v>Concepts et objets de l'anthropologie 3</v>
      </c>
      <c r="B34" s="42" t="str">
        <f>'[1]S3 Maquette'!C34</f>
        <v>ECUE</v>
      </c>
      <c r="C34" s="40" t="str">
        <f>'[1]S3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'[1]S3 Maquette'!B35</f>
        <v>Anthropologie des techniques et approches de la culture matérielle</v>
      </c>
      <c r="B35" s="42" t="str">
        <f>'[1]S3 Maquette'!C35</f>
        <v>ECUE</v>
      </c>
      <c r="C35" s="40" t="str">
        <f>'[1]S3 Maquette'!F35</f>
        <v>Création</v>
      </c>
      <c r="D35" s="19"/>
      <c r="E35" s="19" t="s">
        <v>388</v>
      </c>
      <c r="F35" s="19" t="s">
        <v>388</v>
      </c>
      <c r="G35" s="38" t="s">
        <v>388</v>
      </c>
      <c r="H35" s="38" t="s">
        <v>388</v>
      </c>
      <c r="I35" s="38" t="s">
        <v>388</v>
      </c>
      <c r="J35" s="38"/>
      <c r="K35" s="38" t="s">
        <v>16</v>
      </c>
      <c r="L35" s="38"/>
      <c r="M35" s="38"/>
      <c r="N35" s="38" t="s">
        <v>9</v>
      </c>
      <c r="O35" s="38" t="s">
        <v>390</v>
      </c>
      <c r="P35" s="38" t="s">
        <v>16</v>
      </c>
      <c r="Q35" s="38" t="s">
        <v>9</v>
      </c>
      <c r="R35" s="38" t="s">
        <v>390</v>
      </c>
      <c r="S35" s="38"/>
      <c r="T35" s="43"/>
      <c r="W35"/>
    </row>
    <row r="36" spans="1:23" ht="30.75" customHeight="1">
      <c r="A36" s="42" t="str">
        <f>'[1]S3 Maquette'!B36</f>
        <v xml:space="preserve">UE approfondissement dans le Portail </v>
      </c>
      <c r="B36" s="42" t="str">
        <f>'[1]S3 Maquette'!C36</f>
        <v>UE</v>
      </c>
      <c r="C36" s="40">
        <f>'[1]S3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'[1]S3 Maquette'!B37</f>
        <v>Min 1 Max 1</v>
      </c>
      <c r="B37" s="42" t="str">
        <f>'[1]S3 Maquette'!C37</f>
        <v>OPTION</v>
      </c>
      <c r="C37" s="40">
        <f>'[1]S3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'[1]S3 Maquette'!B38</f>
        <v>Approfondissement Sociologie 1</v>
      </c>
      <c r="B38" s="42" t="str">
        <f>'[1]S3 Maquette'!C38</f>
        <v>UE</v>
      </c>
      <c r="C38" s="40">
        <f>'[1]S3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'[1]S3 Maquette'!B39</f>
        <v>Pauvreté et sociétés</v>
      </c>
      <c r="B39" s="42" t="str">
        <f>'[1]S3 Maquette'!C39</f>
        <v>ECUE</v>
      </c>
      <c r="C39" s="40">
        <f>'[1]S3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'[1]S3 Maquette'!B40</f>
        <v>Santé et sociétés</v>
      </c>
      <c r="B40" s="42" t="str">
        <f>'[1]S3 Maquette'!C40</f>
        <v>ECUE</v>
      </c>
      <c r="C40" s="40">
        <f>'[1]S3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'[1]S3 Maquette'!B41</f>
        <v>UE approfondissement géographie fondamentale 1</v>
      </c>
      <c r="B41" s="42" t="str">
        <f>'[1]S3 Maquette'!C41</f>
        <v>UE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'[1]S3 Maquette'!B42</f>
        <v>Géographie Urbaine (processus urbains, metropolisation)</v>
      </c>
      <c r="B42" s="42" t="str">
        <f>'[1]S3 Maquette'!C42</f>
        <v>ECUE</v>
      </c>
      <c r="C42" s="40">
        <f>'[1]S3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'[1]S3 Maquette'!B43</f>
        <v>Climatologie &amp; Biogeo zonale</v>
      </c>
      <c r="B43" s="42" t="str">
        <f>'[1]S3 Maquette'!C43</f>
        <v>ECUE</v>
      </c>
      <c r="C43" s="40">
        <f>'[1]S3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'[1]S3 Maquette'!B44</f>
        <v>UE Approfondissement SEF 1 : Questionnement des pratiques en SEF</v>
      </c>
      <c r="B44" s="42" t="str">
        <f>'[1]S3 Maquette'!C44</f>
        <v>UE</v>
      </c>
      <c r="C44" s="40">
        <f>'[1]S3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'[1]S3 Maquette'!B45</f>
        <v>Didactique des disciplines 1</v>
      </c>
      <c r="B45" s="42" t="str">
        <f>'[1]S3 Maquette'!C45</f>
        <v>ECUE</v>
      </c>
      <c r="C45" s="40">
        <f>'[1]S3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'[1]S3 Maquette'!B46</f>
        <v>Usages de l'IA en éducation</v>
      </c>
      <c r="B46" s="42" t="str">
        <f>'[1]S3 Maquette'!C46</f>
        <v>ECUE</v>
      </c>
      <c r="C46" s="40">
        <f>'[1]S3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'[1]S3 Maquette'!B47</f>
        <v>Approche par compétences</v>
      </c>
      <c r="B47" s="42" t="str">
        <f>'[1]S3 Maquette'!C47</f>
        <v>ECUE</v>
      </c>
      <c r="C47" s="40">
        <f>'[1]S3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'[1]S3 Maquette'!B48</f>
        <v>UE approfondissement histoire 1</v>
      </c>
      <c r="B48" s="42" t="str">
        <f>'[1]S3 Maquette'!C48</f>
        <v>UE</v>
      </c>
      <c r="C48" s="40">
        <f>'[1]S3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'[1]S3 Maquette'!B49</f>
        <v>ECUE approfondissement histoire moderne</v>
      </c>
      <c r="B49" s="42" t="str">
        <f>'[1]S3 Maquette'!C49</f>
        <v>BLOC</v>
      </c>
      <c r="C49" s="40">
        <f>'[1]S3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'[1]S3 Maquette'!B50</f>
        <v>Min 1 Max 1</v>
      </c>
      <c r="B50" s="42" t="str">
        <f>'[1]S3 Maquette'!C50</f>
        <v>OPTION</v>
      </c>
      <c r="C50" s="40">
        <f>'[1]S3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'[1]S3 Maquette'!B51</f>
        <v>UEA1 Histoire moderne</v>
      </c>
      <c r="B51" s="42" t="str">
        <f>'[1]S3 Maquette'!C51</f>
        <v>ECUE</v>
      </c>
      <c r="C51" s="40">
        <f>'[1]S3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'[1]S3 Maquette'!B52</f>
        <v>UEA2 Histoire moderne</v>
      </c>
      <c r="B52" s="42" t="str">
        <f>'[1]S3 Maquette'!C52</f>
        <v>ECUE</v>
      </c>
      <c r="C52" s="40">
        <f>'[1]S3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'[1]S3 Maquette'!B53</f>
        <v>UEA3 Histoire moderne</v>
      </c>
      <c r="B53" s="42" t="str">
        <f>'[1]S3 Maquette'!C53</f>
        <v>ECUE</v>
      </c>
      <c r="C53" s="40">
        <f>'[1]S3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'[1]S3 Maquette'!B54</f>
        <v>UEA4 Histoire moderne</v>
      </c>
      <c r="B54" s="42" t="str">
        <f>'[1]S3 Maquette'!C54</f>
        <v>ECUE</v>
      </c>
      <c r="C54" s="40">
        <f>'[1]S3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'[1]S3 Maquette'!B55</f>
        <v>ECUE approfondissement histoire contemporaine</v>
      </c>
      <c r="B55" s="42" t="str">
        <f>'[1]S3 Maquette'!C55</f>
        <v>BLOC</v>
      </c>
      <c r="C55" s="40">
        <f>'[1]S3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>
        <f>'[1]S3 Maquette'!B56</f>
        <v>0</v>
      </c>
      <c r="B56" s="42" t="str">
        <f>'[1]S3 Maquette'!C56</f>
        <v>OPTION</v>
      </c>
      <c r="C56" s="40">
        <f>'[1]S3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'[1]S3 Maquette'!B57</f>
        <v>UEA5 Histoire contemporaine</v>
      </c>
      <c r="B57" s="42" t="str">
        <f>'[1]S3 Maquette'!C57</f>
        <v>ECUE</v>
      </c>
      <c r="C57" s="40">
        <f>'[1]S3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'[1]S3 Maquette'!B58</f>
        <v>UEA6 Histoire contemporaine</v>
      </c>
      <c r="B58" s="42" t="str">
        <f>'[1]S3 Maquette'!C58</f>
        <v>ECUE</v>
      </c>
      <c r="C58" s="40">
        <f>'[1]S3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'[1]S3 Maquette'!B59</f>
        <v>UEA7 Histoire contemporaine</v>
      </c>
      <c r="B59" s="42" t="str">
        <f>'[1]S3 Maquette'!C59</f>
        <v>ECUE</v>
      </c>
      <c r="C59" s="40">
        <f>'[1]S3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'[1]S3 Maquette'!B60</f>
        <v>UEA8 Histoire contemporaine</v>
      </c>
      <c r="B60" s="42" t="str">
        <f>'[1]S3 Maquette'!C60</f>
        <v>ECUE</v>
      </c>
      <c r="C60" s="40" t="str">
        <f>'[1]S3 Maquette'!F60</f>
        <v>Création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'[1]S3 Maquette'!B61</f>
        <v>0</v>
      </c>
      <c r="B61" s="42">
        <f>'[1]S3 Maquette'!C61</f>
        <v>0</v>
      </c>
      <c r="C61" s="40">
        <f>'[1]S3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'[1]S3 Maquette'!B62</f>
        <v>0</v>
      </c>
      <c r="B62" s="42">
        <f>'[1]S3 Maquette'!C62</f>
        <v>0</v>
      </c>
      <c r="C62" s="40">
        <f>'[1]S3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'[1]S3 Maquette'!B63</f>
        <v>0</v>
      </c>
      <c r="B63" s="42">
        <f>'[1]S3 Maquette'!C63</f>
        <v>0</v>
      </c>
      <c r="C63" s="40">
        <f>'[1]S3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'[1]S3 Maquette'!B64</f>
        <v>0</v>
      </c>
      <c r="B64" s="42">
        <f>'[1]S3 Maquette'!C64</f>
        <v>0</v>
      </c>
      <c r="C64" s="40">
        <f>'[1]S3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'[1]S3 Maquette'!B65</f>
        <v>0</v>
      </c>
      <c r="B65" s="42">
        <f>'[1]S3 Maquette'!C65</f>
        <v>0</v>
      </c>
      <c r="C65" s="40">
        <f>'[1]S3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'[1]S3 Maquette'!B66</f>
        <v>0</v>
      </c>
      <c r="B66" s="42">
        <f>'[1]S3 Maquette'!C66</f>
        <v>0</v>
      </c>
      <c r="C66" s="40">
        <f>'[1]S3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'[1]S3 Maquette'!B67</f>
        <v>0</v>
      </c>
      <c r="B67" s="42">
        <f>'[1]S3 Maquette'!C67</f>
        <v>0</v>
      </c>
      <c r="C67" s="40">
        <f>'[1]S3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'[1]S3 Maquette'!B68</f>
        <v>0</v>
      </c>
      <c r="B68" s="42">
        <f>'[1]S3 Maquette'!C68</f>
        <v>0</v>
      </c>
      <c r="C68" s="40">
        <f>'[1]S3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'[1]S3 Maquette'!B69</f>
        <v>0</v>
      </c>
      <c r="B69" s="42">
        <f>'[1]S3 Maquette'!C69</f>
        <v>0</v>
      </c>
      <c r="C69" s="40">
        <f>'[1]S3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'[1]S3 Maquette'!B70</f>
        <v>0</v>
      </c>
      <c r="B70" s="42">
        <f>'[1]S3 Maquette'!C70</f>
        <v>0</v>
      </c>
      <c r="C70" s="40">
        <f>'[1]S3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'[1]S3 Maquette'!B71</f>
        <v>0</v>
      </c>
      <c r="B71" s="42">
        <f>'[1]S3 Maquette'!C71</f>
        <v>0</v>
      </c>
      <c r="C71" s="40">
        <f>'[1]S3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'[1]S3 Maquette'!B72</f>
        <v>0</v>
      </c>
      <c r="B72" s="42">
        <f>'[1]S3 Maquette'!C72</f>
        <v>0</v>
      </c>
      <c r="C72" s="40">
        <f>'[1]S3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'[1]S3 Maquette'!B73</f>
        <v>0</v>
      </c>
      <c r="B73" s="42">
        <f>'[1]S3 Maquette'!C73</f>
        <v>0</v>
      </c>
      <c r="C73" s="40">
        <f>'[1]S3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'[1]S3 Maquette'!B74</f>
        <v>0</v>
      </c>
      <c r="B74" s="42">
        <f>'[1]S3 Maquette'!C74</f>
        <v>0</v>
      </c>
      <c r="C74" s="40">
        <f>'[1]S3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'[1]S3 Maquette'!B75</f>
        <v>0</v>
      </c>
      <c r="B75" s="42">
        <f>'[1]S3 Maquette'!C75</f>
        <v>0</v>
      </c>
      <c r="C75" s="40">
        <f>'[1]S3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'[1]S3 Maquette'!B76</f>
        <v>0</v>
      </c>
      <c r="B76" s="42">
        <f>'[1]S3 Maquette'!C76</f>
        <v>0</v>
      </c>
      <c r="C76" s="40">
        <f>'[1]S3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'[1]S3 Maquette'!B77</f>
        <v>0</v>
      </c>
      <c r="B77" s="42">
        <f>'[1]S3 Maquette'!C77</f>
        <v>0</v>
      </c>
      <c r="C77" s="40">
        <f>'[1]S3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'[1]S3 Maquette'!B78</f>
        <v>0</v>
      </c>
      <c r="B78" s="42">
        <f>'[1]S3 Maquette'!C78</f>
        <v>0</v>
      </c>
      <c r="C78" s="40">
        <f>'[1]S3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'[1]S3 Maquette'!B79</f>
        <v>0</v>
      </c>
      <c r="B79" s="42">
        <f>'[1]S3 Maquette'!C79</f>
        <v>0</v>
      </c>
      <c r="C79" s="40">
        <f>'[1]S3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'[1]S3 Maquette'!B80</f>
        <v>0</v>
      </c>
      <c r="B80" s="42">
        <f>'[1]S3 Maquette'!C80</f>
        <v>0</v>
      </c>
      <c r="C80" s="40">
        <f>'[1]S3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'[1]S3 Maquette'!B81</f>
        <v>0</v>
      </c>
      <c r="B81" s="42">
        <f>'[1]S3 Maquette'!C81</f>
        <v>0</v>
      </c>
      <c r="C81" s="40">
        <f>'[1]S3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'[1]S3 Maquette'!B82</f>
        <v>0</v>
      </c>
      <c r="B82" s="42">
        <f>'[1]S3 Maquette'!C82</f>
        <v>0</v>
      </c>
      <c r="C82" s="40">
        <f>'[1]S3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'[1]S3 Maquette'!B83</f>
        <v>0</v>
      </c>
      <c r="B83" s="42">
        <f>'[1]S3 Maquette'!C83</f>
        <v>0</v>
      </c>
      <c r="C83" s="40">
        <f>'[1]S3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'[1]S3 Maquette'!B84</f>
        <v>0</v>
      </c>
      <c r="B84" s="42">
        <f>'[1]S3 Maquette'!C84</f>
        <v>0</v>
      </c>
      <c r="C84" s="40">
        <f>'[1]S3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35" priority="6">
      <formula>$C1="Parcours Pédagogique"</formula>
    </cfRule>
    <cfRule type="expression" dxfId="134" priority="7">
      <formula>$C1="BLOC"</formula>
    </cfRule>
    <cfRule type="expression" dxfId="133" priority="8">
      <formula>$C1="OPTION"</formula>
    </cfRule>
  </conditionalFormatting>
  <conditionalFormatting sqref="A18:S300 T18">
    <cfRule type="expression" dxfId="132" priority="13">
      <formula>$C18="Modification MCC"</formula>
    </cfRule>
  </conditionalFormatting>
  <conditionalFormatting sqref="B1:S7 C8:S9 C10 E10 J10:S11 B12:M12 P12 B13:L13 B14:N14 P14:S17 B15:M17 B301:S999">
    <cfRule type="expression" dxfId="131" priority="10">
      <formula>$D1="Modification"</formula>
    </cfRule>
    <cfRule type="expression" dxfId="130" priority="11">
      <formula>$D1="Création"</formula>
    </cfRule>
    <cfRule type="expression" dxfId="129" priority="12">
      <formula>$D1="Fermeture"</formula>
    </cfRule>
  </conditionalFormatting>
  <conditionalFormatting sqref="B1:S7 C8:S9 J10:S11 B12:M12 B13:L13 B14:N14 B15:M17 B301:S999 P14:S17 C10 E10 P12">
    <cfRule type="expression" dxfId="128" priority="9">
      <formula>$D1="Modification MCC"</formula>
    </cfRule>
  </conditionalFormatting>
  <conditionalFormatting sqref="C1:S9 C10 E10 J10:S11 C12:S1001">
    <cfRule type="expression" dxfId="127" priority="1">
      <formula>$B1="Option"</formula>
    </cfRule>
  </conditionalFormatting>
  <conditionalFormatting sqref="J1:J1001">
    <cfRule type="expression" dxfId="126" priority="5">
      <formula>$I1="NON"</formula>
    </cfRule>
  </conditionalFormatting>
  <conditionalFormatting sqref="L18:L300">
    <cfRule type="expression" dxfId="125" priority="18">
      <formula>$K18="CCI (CC Intégral)"</formula>
    </cfRule>
  </conditionalFormatting>
  <conditionalFormatting sqref="M1:M1001 L18:L300">
    <cfRule type="expression" dxfId="124" priority="17">
      <formula>$K1="CT (Contrôle terminal)"</formula>
    </cfRule>
  </conditionalFormatting>
  <conditionalFormatting sqref="N1:O1001">
    <cfRule type="expression" dxfId="123" priority="4">
      <formula>$K1="CCI (CC Intégral)"</formula>
    </cfRule>
  </conditionalFormatting>
  <conditionalFormatting sqref="Q1:R1001">
    <cfRule type="expression" dxfId="122" priority="3">
      <formula>$P1="Autres"</formula>
    </cfRule>
  </conditionalFormatting>
  <conditionalFormatting sqref="S1:S1001 T18">
    <cfRule type="expression" dxfId="121" priority="2">
      <formula>$P1="CT (Contrôle terminal)"</formula>
    </cfRule>
  </conditionalFormatting>
  <conditionalFormatting sqref="T18 A18:S300">
    <cfRule type="expression" dxfId="120" priority="14">
      <formula>$C18="Modification"</formula>
    </cfRule>
    <cfRule type="expression" dxfId="119" priority="15">
      <formula>$C18="Création"</formula>
    </cfRule>
    <cfRule type="expression" dxfId="118" priority="16">
      <formula>$C18="Fermeture"</formula>
    </cfRule>
  </conditionalFormatting>
  <dataValidations count="6">
    <dataValidation type="list" allowBlank="1" showInputMessage="1" showErrorMessage="1" sqref="Q19:Q300 N19:N300" xr:uid="{99C0DB71-5FFD-4B17-8B9D-E7614E494CE8}">
      <formula1>List_Controle</formula1>
    </dataValidation>
    <dataValidation type="list" allowBlank="1" showInputMessage="1" showErrorMessage="1" sqref="K19:K300" xr:uid="{BA3085BC-B635-4ED6-9A78-93209BDD3CA5}">
      <formula1>List_Controle2</formula1>
    </dataValidation>
    <dataValidation type="list" allowBlank="1" showInputMessage="1" showErrorMessage="1" sqref="C19:C300" xr:uid="{B5C1E722-242E-4841-99D8-42F6A33220CE}">
      <formula1>"Modification MCC"</formula1>
    </dataValidation>
    <dataValidation type="list" allowBlank="1" showInputMessage="1" showErrorMessage="1" sqref="D1:D6" xr:uid="{A2C33883-E6BD-4804-BC32-4DCC6E48A644}">
      <formula1>"Obligatoire, Facultatif, Complémentaire"</formula1>
    </dataValidation>
    <dataValidation type="list" allowBlank="1" showInputMessage="1" showErrorMessage="1" sqref="P19:P300" xr:uid="{1B056474-CA4E-4575-A982-DF5A73A9544E}">
      <formula1>"CT (Contrôle terminal), Autres"</formula1>
    </dataValidation>
    <dataValidation type="list" allowBlank="1" showInputMessage="1" showErrorMessage="1" sqref="E19:I300" xr:uid="{17BDEC56-AA72-492D-95E7-50401DFF872E}">
      <formula1>"OUI, NON"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48" zoomScaleNormal="80" workbookViewId="0">
      <pane ySplit="18" topLeftCell="A27" activePane="bottomLeft" state="frozen"/>
      <selection pane="bottomLeft" activeCell="B34" sqref="B34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5" style="13" customWidth="1"/>
    <col min="5" max="5" width="27.5" style="13" customWidth="1"/>
    <col min="6" max="6" width="24.5" style="13" customWidth="1"/>
    <col min="7" max="7" width="29.1640625" style="13" customWidth="1"/>
    <col min="8" max="8" width="35.83203125" style="13" customWidth="1"/>
    <col min="9" max="9" width="17" style="13" customWidth="1"/>
    <col min="10" max="11" width="14.5" style="13" customWidth="1"/>
    <col min="12" max="13" width="21.5" style="13" customWidth="1"/>
    <col min="14" max="14" width="47.5" style="13" customWidth="1"/>
    <col min="15" max="15" width="54.1640625" style="13" customWidth="1"/>
  </cols>
  <sheetData>
    <row r="1" spans="1:10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>
      <c r="A7" s="139" t="s">
        <v>178</v>
      </c>
      <c r="B7" s="135" t="str">
        <f>'Fiche Générale'!B3</f>
        <v>Portail_SHS</v>
      </c>
      <c r="C7" s="139" t="s">
        <v>179</v>
      </c>
      <c r="D7" s="139"/>
      <c r="E7" s="146" t="str">
        <f>'Fiche Générale'!B4</f>
        <v>Sciences de l'Homme et de la Société</v>
      </c>
      <c r="F7" s="147"/>
      <c r="G7" s="139" t="s">
        <v>180</v>
      </c>
      <c r="H7" s="182" t="str">
        <f>'Fiche Générale'!B5</f>
        <v>HPSHS18</v>
      </c>
      <c r="I7" s="182"/>
      <c r="J7" s="182"/>
    </row>
    <row r="8" spans="1:10" ht="18" customHeight="1">
      <c r="A8" s="139"/>
      <c r="B8" s="135"/>
      <c r="C8" s="139"/>
      <c r="D8" s="139"/>
      <c r="E8" s="148"/>
      <c r="F8" s="149"/>
      <c r="G8" s="139"/>
      <c r="H8" s="182"/>
      <c r="I8" s="182"/>
      <c r="J8" s="182"/>
    </row>
    <row r="9" spans="1:10" ht="18" customHeight="1">
      <c r="A9" s="139"/>
      <c r="B9" s="135"/>
      <c r="C9" s="139"/>
      <c r="D9" s="139"/>
      <c r="E9" s="150"/>
      <c r="F9" s="151"/>
      <c r="G9" s="139"/>
      <c r="H9" s="182"/>
      <c r="I9" s="182"/>
      <c r="J9" s="182"/>
    </row>
    <row r="10" spans="1:10" ht="18" customHeight="1">
      <c r="A10" s="139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184"/>
    </row>
    <row r="11" spans="1:10" ht="18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184"/>
    </row>
    <row r="12" spans="1:10">
      <c r="C12" s="13" t="s">
        <v>165</v>
      </c>
    </row>
    <row r="13" spans="1:10">
      <c r="A13" s="136" t="s">
        <v>182</v>
      </c>
      <c r="B13" s="107" t="str">
        <f>'S3 Maquette'!B13</f>
        <v>2ème année de Portail</v>
      </c>
      <c r="C13" s="136" t="s">
        <v>184</v>
      </c>
      <c r="D13" s="136"/>
      <c r="E13" s="185">
        <f>'S3 Maquette'!E13</f>
        <v>0</v>
      </c>
      <c r="F13" s="185"/>
      <c r="G13" s="136" t="s">
        <v>460</v>
      </c>
      <c r="H13" s="102">
        <f>Calcul!J7</f>
        <v>525</v>
      </c>
      <c r="I13" s="102"/>
      <c r="J13" s="26"/>
    </row>
    <row r="14" spans="1:10">
      <c r="A14" s="136"/>
      <c r="B14" s="110"/>
      <c r="C14" s="136"/>
      <c r="D14" s="136"/>
      <c r="E14" s="185"/>
      <c r="F14" s="185"/>
      <c r="G14" s="136"/>
      <c r="H14" s="102"/>
      <c r="I14" s="102"/>
      <c r="J14" s="26"/>
    </row>
    <row r="15" spans="1:10">
      <c r="A15" s="136" t="s">
        <v>186</v>
      </c>
      <c r="B15" s="107" t="s">
        <v>146</v>
      </c>
      <c r="C15" s="159" t="s">
        <v>187</v>
      </c>
      <c r="D15" s="160"/>
      <c r="E15" s="136"/>
      <c r="F15" s="136"/>
      <c r="G15" s="163" t="s">
        <v>392</v>
      </c>
      <c r="H15" s="188">
        <f>Calcul!J20</f>
        <v>155</v>
      </c>
      <c r="I15" s="188"/>
      <c r="J15" s="26"/>
    </row>
    <row r="16" spans="1:10">
      <c r="A16" s="136"/>
      <c r="B16" s="110"/>
      <c r="C16" s="161"/>
      <c r="D16" s="162"/>
      <c r="E16" s="136"/>
      <c r="F16" s="136"/>
      <c r="G16" s="164"/>
      <c r="H16" s="188"/>
      <c r="I16" s="188"/>
      <c r="J16" s="26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189</v>
      </c>
      <c r="B18" s="3" t="s">
        <v>190</v>
      </c>
      <c r="C18" s="3" t="s">
        <v>3</v>
      </c>
      <c r="D18" s="3" t="s">
        <v>191</v>
      </c>
      <c r="E18" s="3" t="s">
        <v>6</v>
      </c>
      <c r="F18" s="3" t="s">
        <v>5</v>
      </c>
      <c r="G18" s="3" t="s">
        <v>192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193</v>
      </c>
      <c r="M18" s="3" t="s">
        <v>4</v>
      </c>
      <c r="N18" s="3" t="s">
        <v>194</v>
      </c>
      <c r="O18" s="4" t="s">
        <v>195</v>
      </c>
    </row>
    <row r="19" spans="1:15" ht="43.5" customHeight="1">
      <c r="A19" s="52">
        <v>0</v>
      </c>
      <c r="B19" s="50" t="s">
        <v>513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>
      <c r="A20" s="52" t="s">
        <v>197</v>
      </c>
      <c r="B20" s="50" t="s">
        <v>514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>
      <c r="A21" s="52" t="s">
        <v>199</v>
      </c>
      <c r="B21" s="50" t="s">
        <v>515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>
      <c r="A22" s="52" t="s">
        <v>201</v>
      </c>
      <c r="B22" s="51" t="s">
        <v>516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5" customHeight="1">
      <c r="A23" s="55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5" customHeight="1">
      <c r="A24" s="52" t="s">
        <v>204</v>
      </c>
      <c r="B24" s="51" t="s">
        <v>517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5" customHeight="1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5" customHeight="1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5" customHeight="1">
      <c r="A27" s="22">
        <v>1</v>
      </c>
      <c r="B27" s="70" t="s">
        <v>518</v>
      </c>
      <c r="C27" s="19" t="s">
        <v>11</v>
      </c>
      <c r="D27" s="19">
        <v>6</v>
      </c>
      <c r="E27" s="5"/>
      <c r="F27" s="5" t="s">
        <v>21</v>
      </c>
      <c r="G27" s="5"/>
      <c r="H27" s="81" t="s">
        <v>103</v>
      </c>
      <c r="I27" s="19"/>
      <c r="J27" s="19"/>
      <c r="K27" s="19"/>
      <c r="L27" s="19"/>
      <c r="M27" s="19"/>
      <c r="N27" s="5"/>
      <c r="O27" s="5"/>
    </row>
    <row r="28" spans="1:15" ht="43.5" customHeight="1">
      <c r="A28" s="22" t="s">
        <v>211</v>
      </c>
      <c r="B28" s="76" t="s">
        <v>519</v>
      </c>
      <c r="C28" s="19" t="s">
        <v>19</v>
      </c>
      <c r="D28" s="19"/>
      <c r="E28" s="5"/>
      <c r="F28" s="5" t="s">
        <v>21</v>
      </c>
      <c r="G28" s="5"/>
      <c r="H28" s="19" t="s">
        <v>103</v>
      </c>
      <c r="I28" s="19">
        <v>12</v>
      </c>
      <c r="J28" s="19">
        <v>18</v>
      </c>
      <c r="K28" s="19"/>
      <c r="L28" s="19"/>
      <c r="M28" s="19" t="s">
        <v>12</v>
      </c>
      <c r="N28" s="5"/>
      <c r="O28" s="5"/>
    </row>
    <row r="29" spans="1:15" ht="43.5" customHeight="1">
      <c r="A29" s="22" t="s">
        <v>213</v>
      </c>
      <c r="B29" s="24" t="s">
        <v>520</v>
      </c>
      <c r="C29" s="19" t="s">
        <v>19</v>
      </c>
      <c r="D29" s="19"/>
      <c r="E29" s="5"/>
      <c r="F29" s="5" t="s">
        <v>21</v>
      </c>
      <c r="G29" s="5"/>
      <c r="H29" s="19" t="s">
        <v>103</v>
      </c>
      <c r="I29" s="19"/>
      <c r="J29" s="19">
        <v>18</v>
      </c>
      <c r="K29" s="19"/>
      <c r="L29" s="19"/>
      <c r="M29" s="19" t="s">
        <v>12</v>
      </c>
      <c r="N29" s="5"/>
      <c r="O29" s="5"/>
    </row>
    <row r="30" spans="1:15" ht="43.5" customHeight="1">
      <c r="A30" s="22">
        <v>2</v>
      </c>
      <c r="B30" s="70" t="s">
        <v>521</v>
      </c>
      <c r="C30" s="19" t="s">
        <v>11</v>
      </c>
      <c r="D30" s="19">
        <v>6</v>
      </c>
      <c r="E30" s="5"/>
      <c r="F30" s="5" t="s">
        <v>13</v>
      </c>
      <c r="G30" s="5"/>
      <c r="H30" s="78" t="s">
        <v>103</v>
      </c>
      <c r="I30" s="19"/>
      <c r="J30" s="19"/>
      <c r="K30" s="19"/>
      <c r="L30" s="19"/>
      <c r="M30" s="19"/>
      <c r="N30" s="5"/>
      <c r="O30" s="5"/>
    </row>
    <row r="31" spans="1:15" ht="43.5" customHeight="1">
      <c r="A31" s="22" t="s">
        <v>216</v>
      </c>
      <c r="B31" s="24" t="s">
        <v>522</v>
      </c>
      <c r="C31" s="19" t="s">
        <v>19</v>
      </c>
      <c r="D31" s="19"/>
      <c r="E31" s="5"/>
      <c r="F31" s="5" t="s">
        <v>13</v>
      </c>
      <c r="G31" s="5"/>
      <c r="H31" s="19" t="s">
        <v>103</v>
      </c>
      <c r="I31" s="19">
        <v>12</v>
      </c>
      <c r="J31" s="19">
        <v>10</v>
      </c>
      <c r="K31" s="19"/>
      <c r="L31" s="19"/>
      <c r="M31" s="19" t="s">
        <v>12</v>
      </c>
      <c r="N31" s="5"/>
      <c r="O31" s="5"/>
    </row>
    <row r="32" spans="1:15" ht="43.5" customHeight="1">
      <c r="A32" s="22" t="s">
        <v>472</v>
      </c>
      <c r="B32" s="24" t="s">
        <v>523</v>
      </c>
      <c r="C32" s="19" t="s">
        <v>19</v>
      </c>
      <c r="D32" s="19"/>
      <c r="E32" s="5"/>
      <c r="F32" s="5" t="s">
        <v>21</v>
      </c>
      <c r="G32" s="5"/>
      <c r="H32" s="81" t="s">
        <v>103</v>
      </c>
      <c r="I32" s="19">
        <v>12</v>
      </c>
      <c r="J32" s="19">
        <v>10</v>
      </c>
      <c r="K32" s="19"/>
      <c r="L32" s="19"/>
      <c r="M32" s="19" t="s">
        <v>12</v>
      </c>
      <c r="N32" s="5"/>
      <c r="O32" s="5"/>
    </row>
    <row r="33" spans="1:15" ht="43.5" customHeight="1">
      <c r="A33" s="22">
        <v>3</v>
      </c>
      <c r="B33" s="73" t="s">
        <v>524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103</v>
      </c>
      <c r="I33" s="19"/>
      <c r="J33" s="19"/>
      <c r="K33" s="19"/>
      <c r="L33" s="19"/>
      <c r="M33" s="19"/>
      <c r="N33" s="5"/>
      <c r="O33" s="5"/>
    </row>
    <row r="34" spans="1:15" ht="43.5" customHeight="1">
      <c r="A34" s="22" t="s">
        <v>219</v>
      </c>
      <c r="B34" s="24" t="s">
        <v>525</v>
      </c>
      <c r="C34" s="19" t="s">
        <v>19</v>
      </c>
      <c r="D34" s="19"/>
      <c r="E34" s="5"/>
      <c r="F34" s="5" t="s">
        <v>13</v>
      </c>
      <c r="G34" s="5"/>
      <c r="H34" s="19" t="s">
        <v>103</v>
      </c>
      <c r="I34" s="19">
        <v>15</v>
      </c>
      <c r="J34" s="19"/>
      <c r="K34" s="19"/>
      <c r="L34" s="19"/>
      <c r="M34" s="19" t="s">
        <v>12</v>
      </c>
      <c r="N34" s="5"/>
      <c r="O34" s="5"/>
    </row>
    <row r="35" spans="1:15" ht="43.5" customHeight="1">
      <c r="A35" s="22" t="s">
        <v>221</v>
      </c>
      <c r="B35" s="24" t="s">
        <v>526</v>
      </c>
      <c r="C35" s="19" t="s">
        <v>19</v>
      </c>
      <c r="D35" s="19"/>
      <c r="E35" s="5"/>
      <c r="F35" s="5" t="s">
        <v>13</v>
      </c>
      <c r="G35" s="5"/>
      <c r="H35" s="19" t="s">
        <v>103</v>
      </c>
      <c r="I35" s="19">
        <v>15</v>
      </c>
      <c r="J35" s="19"/>
      <c r="K35" s="19"/>
      <c r="L35" s="19"/>
      <c r="M35" s="19" t="s">
        <v>12</v>
      </c>
      <c r="N35" s="5"/>
      <c r="O35" s="5"/>
    </row>
    <row r="36" spans="1:15" ht="43.5" customHeight="1">
      <c r="A36" s="85">
        <v>4</v>
      </c>
      <c r="B36" s="70" t="s">
        <v>527</v>
      </c>
      <c r="C36" s="19" t="s">
        <v>11</v>
      </c>
      <c r="D36" s="19">
        <v>6</v>
      </c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5" customHeight="1">
      <c r="A37" s="22"/>
      <c r="B37" s="24" t="s">
        <v>203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5" customHeight="1">
      <c r="A38" s="85" t="s">
        <v>321</v>
      </c>
      <c r="B38" s="70" t="s">
        <v>528</v>
      </c>
      <c r="C38" s="19" t="s">
        <v>11</v>
      </c>
      <c r="D38" s="19">
        <v>6</v>
      </c>
      <c r="E38" s="5"/>
      <c r="F38" s="5"/>
      <c r="G38" s="5"/>
      <c r="H38" s="19" t="s">
        <v>102</v>
      </c>
      <c r="I38" s="19"/>
      <c r="J38" s="19"/>
      <c r="K38" s="19"/>
      <c r="L38" s="19"/>
      <c r="M38" s="19" t="s">
        <v>20</v>
      </c>
      <c r="N38" s="5" t="s">
        <v>229</v>
      </c>
      <c r="O38" s="5"/>
    </row>
    <row r="39" spans="1:15" ht="43.5" customHeight="1">
      <c r="A39" s="22" t="s">
        <v>322</v>
      </c>
      <c r="B39" s="24" t="s">
        <v>529</v>
      </c>
      <c r="C39" s="19" t="s">
        <v>19</v>
      </c>
      <c r="D39" s="19">
        <v>3</v>
      </c>
      <c r="E39" s="5"/>
      <c r="F39" s="5"/>
      <c r="G39" s="5"/>
      <c r="H39" s="19" t="s">
        <v>102</v>
      </c>
      <c r="I39" s="19">
        <v>20</v>
      </c>
      <c r="J39" s="19"/>
      <c r="K39" s="19"/>
      <c r="L39" s="19"/>
      <c r="M39" s="19" t="s">
        <v>20</v>
      </c>
      <c r="N39" s="5" t="s">
        <v>229</v>
      </c>
      <c r="O39" s="5"/>
    </row>
    <row r="40" spans="1:15" ht="43.5" customHeight="1">
      <c r="A40" s="22" t="s">
        <v>325</v>
      </c>
      <c r="B40" s="24" t="s">
        <v>530</v>
      </c>
      <c r="C40" s="19" t="s">
        <v>19</v>
      </c>
      <c r="D40" s="19">
        <v>3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229</v>
      </c>
      <c r="O40" s="5"/>
    </row>
    <row r="41" spans="1:15" ht="43.5" customHeight="1">
      <c r="A41" s="85" t="s">
        <v>328</v>
      </c>
      <c r="B41" s="97" t="s">
        <v>531</v>
      </c>
      <c r="C41" s="19" t="s">
        <v>11</v>
      </c>
      <c r="D41" s="19">
        <v>6</v>
      </c>
      <c r="E41" s="5"/>
      <c r="F41" s="5"/>
      <c r="G41" s="5"/>
      <c r="H41" s="19"/>
      <c r="I41" s="19"/>
      <c r="J41" s="19"/>
      <c r="K41" s="19"/>
      <c r="L41" s="19"/>
      <c r="M41" s="19"/>
      <c r="N41" s="5"/>
      <c r="O41" s="5"/>
    </row>
    <row r="42" spans="1:15" ht="43.5" customHeight="1">
      <c r="A42" s="22" t="s">
        <v>329</v>
      </c>
      <c r="B42" s="74" t="s">
        <v>532</v>
      </c>
      <c r="C42" s="19" t="s">
        <v>19</v>
      </c>
      <c r="D42" s="19">
        <v>3</v>
      </c>
      <c r="E42" s="5"/>
      <c r="F42" s="5"/>
      <c r="G42" s="5"/>
      <c r="H42" s="19" t="s">
        <v>106</v>
      </c>
      <c r="I42" s="38">
        <v>20</v>
      </c>
      <c r="J42" s="38"/>
      <c r="K42" s="19"/>
      <c r="L42" s="19"/>
      <c r="M42" s="19" t="s">
        <v>20</v>
      </c>
      <c r="N42" s="86" t="s">
        <v>242</v>
      </c>
      <c r="O42" s="5"/>
    </row>
    <row r="43" spans="1:15" ht="43.5" customHeight="1">
      <c r="A43" s="22" t="s">
        <v>333</v>
      </c>
      <c r="B43" s="74" t="s">
        <v>533</v>
      </c>
      <c r="C43" s="19" t="s">
        <v>19</v>
      </c>
      <c r="D43" s="19">
        <v>3</v>
      </c>
      <c r="E43" s="5"/>
      <c r="F43" s="5"/>
      <c r="G43" s="5"/>
      <c r="H43" s="19" t="s">
        <v>106</v>
      </c>
      <c r="I43" s="38">
        <v>20</v>
      </c>
      <c r="J43" s="38"/>
      <c r="K43" s="19"/>
      <c r="L43" s="19"/>
      <c r="M43" s="19" t="s">
        <v>20</v>
      </c>
      <c r="N43" s="86" t="s">
        <v>242</v>
      </c>
      <c r="O43" s="6"/>
    </row>
    <row r="44" spans="1:15" ht="43.5" customHeight="1">
      <c r="A44" s="85" t="s">
        <v>336</v>
      </c>
      <c r="B44" s="70" t="s">
        <v>534</v>
      </c>
      <c r="C44" s="19" t="s">
        <v>11</v>
      </c>
      <c r="D44" s="19">
        <v>6</v>
      </c>
      <c r="E44" s="5"/>
      <c r="F44" s="5"/>
      <c r="G44" s="5"/>
      <c r="H44" s="19" t="s">
        <v>131</v>
      </c>
      <c r="I44" s="19"/>
      <c r="J44" s="19"/>
      <c r="K44" s="19"/>
      <c r="L44" s="19"/>
      <c r="M44" s="19" t="s">
        <v>20</v>
      </c>
      <c r="N44" s="86" t="s">
        <v>257</v>
      </c>
      <c r="O44" s="6"/>
    </row>
    <row r="45" spans="1:15" ht="43.5" customHeight="1">
      <c r="A45" s="22" t="s">
        <v>337</v>
      </c>
      <c r="B45" s="24" t="s">
        <v>535</v>
      </c>
      <c r="C45" s="19" t="s">
        <v>19</v>
      </c>
      <c r="D45" s="19">
        <v>2</v>
      </c>
      <c r="E45" s="5"/>
      <c r="F45" s="5"/>
      <c r="G45" s="5"/>
      <c r="H45" s="19" t="s">
        <v>131</v>
      </c>
      <c r="I45" s="19">
        <v>20</v>
      </c>
      <c r="J45" s="19"/>
      <c r="K45" s="19"/>
      <c r="L45" s="19"/>
      <c r="M45" s="19" t="s">
        <v>20</v>
      </c>
      <c r="N45" s="86" t="s">
        <v>257</v>
      </c>
      <c r="O45" s="6"/>
    </row>
    <row r="46" spans="1:15" ht="43.5" customHeight="1">
      <c r="A46" s="22" t="s">
        <v>340</v>
      </c>
      <c r="B46" s="24" t="s">
        <v>536</v>
      </c>
      <c r="C46" s="19" t="s">
        <v>19</v>
      </c>
      <c r="D46" s="19">
        <v>2</v>
      </c>
      <c r="E46" s="5"/>
      <c r="F46" s="5"/>
      <c r="G46" s="5"/>
      <c r="H46" s="19" t="s">
        <v>131</v>
      </c>
      <c r="I46" s="19">
        <v>20</v>
      </c>
      <c r="J46" s="19"/>
      <c r="K46" s="19"/>
      <c r="L46" s="19"/>
      <c r="M46" s="19" t="s">
        <v>20</v>
      </c>
      <c r="N46" s="86" t="s">
        <v>257</v>
      </c>
      <c r="O46" s="6"/>
    </row>
    <row r="47" spans="1:15" ht="43.5" customHeight="1">
      <c r="A47" s="22" t="s">
        <v>489</v>
      </c>
      <c r="B47" s="24" t="s">
        <v>537</v>
      </c>
      <c r="C47" s="19" t="s">
        <v>19</v>
      </c>
      <c r="D47" s="19">
        <v>2</v>
      </c>
      <c r="E47" s="5"/>
      <c r="F47" s="5"/>
      <c r="G47" s="5"/>
      <c r="H47" s="19" t="s">
        <v>131</v>
      </c>
      <c r="I47" s="19">
        <v>20</v>
      </c>
      <c r="J47" s="11"/>
      <c r="K47" s="19"/>
      <c r="L47" s="19"/>
      <c r="M47" s="19" t="s">
        <v>20</v>
      </c>
      <c r="N47" s="86" t="s">
        <v>257</v>
      </c>
      <c r="O47" s="6"/>
    </row>
    <row r="48" spans="1:15" ht="43.5" customHeight="1">
      <c r="A48" s="85" t="s">
        <v>344</v>
      </c>
      <c r="B48" s="70" t="s">
        <v>538</v>
      </c>
      <c r="C48" s="19" t="s">
        <v>11</v>
      </c>
      <c r="D48" s="19">
        <v>6</v>
      </c>
      <c r="E48" s="86"/>
      <c r="F48" s="86"/>
      <c r="G48" s="86" t="s">
        <v>539</v>
      </c>
      <c r="H48" s="10"/>
      <c r="I48" s="19"/>
      <c r="J48" s="19"/>
      <c r="K48" s="19"/>
      <c r="L48" s="19"/>
      <c r="M48" s="19" t="s">
        <v>20</v>
      </c>
      <c r="N48" s="86" t="s">
        <v>276</v>
      </c>
      <c r="O48" s="6"/>
    </row>
    <row r="49" spans="1:15" ht="43.5" customHeight="1">
      <c r="A49" s="22" t="s">
        <v>345</v>
      </c>
      <c r="B49" s="24" t="s">
        <v>540</v>
      </c>
      <c r="C49" s="19" t="s">
        <v>26</v>
      </c>
      <c r="D49" s="10"/>
      <c r="E49" s="6"/>
      <c r="F49" s="6"/>
      <c r="G49" s="6"/>
      <c r="H49" s="10"/>
      <c r="I49" s="19"/>
      <c r="J49" s="19"/>
      <c r="K49" s="19"/>
      <c r="L49" s="19"/>
      <c r="M49" s="19"/>
      <c r="N49" s="6"/>
      <c r="O49" s="6"/>
    </row>
    <row r="50" spans="1:15" ht="43.5" customHeight="1">
      <c r="A50" s="22"/>
      <c r="B50" s="24" t="s">
        <v>203</v>
      </c>
      <c r="C50" s="19" t="s">
        <v>29</v>
      </c>
      <c r="D50" s="10"/>
      <c r="E50" s="6"/>
      <c r="F50" s="6"/>
      <c r="G50" s="6"/>
      <c r="H50" s="10"/>
      <c r="I50" s="19"/>
      <c r="J50" s="19"/>
      <c r="K50" s="19"/>
      <c r="L50" s="19"/>
      <c r="M50" s="20"/>
      <c r="N50" s="7"/>
      <c r="O50" s="6"/>
    </row>
    <row r="51" spans="1:15" ht="43.5" customHeight="1">
      <c r="A51" s="22" t="s">
        <v>494</v>
      </c>
      <c r="B51" s="24" t="s">
        <v>541</v>
      </c>
      <c r="C51" s="19" t="s">
        <v>19</v>
      </c>
      <c r="D51" s="10"/>
      <c r="E51" s="6"/>
      <c r="F51" s="6"/>
      <c r="G51" s="6" t="s">
        <v>542</v>
      </c>
      <c r="H51" s="10"/>
      <c r="I51" s="19"/>
      <c r="J51" s="19">
        <v>20</v>
      </c>
      <c r="K51" s="19"/>
      <c r="L51" s="19"/>
      <c r="M51" s="19" t="s">
        <v>20</v>
      </c>
      <c r="N51" s="86" t="s">
        <v>276</v>
      </c>
      <c r="O51" s="7"/>
    </row>
    <row r="52" spans="1:15" ht="43.5" customHeight="1">
      <c r="A52" s="22" t="s">
        <v>347</v>
      </c>
      <c r="B52" s="24" t="s">
        <v>543</v>
      </c>
      <c r="C52" s="19" t="s">
        <v>19</v>
      </c>
      <c r="D52" s="10"/>
      <c r="E52" s="6"/>
      <c r="F52" s="6"/>
      <c r="G52" s="6" t="s">
        <v>544</v>
      </c>
      <c r="H52" s="10"/>
      <c r="I52" s="19"/>
      <c r="J52" s="19">
        <v>20</v>
      </c>
      <c r="K52" s="19"/>
      <c r="L52" s="19"/>
      <c r="M52" s="19" t="s">
        <v>20</v>
      </c>
      <c r="N52" s="86" t="s">
        <v>276</v>
      </c>
      <c r="O52" s="6"/>
    </row>
    <row r="53" spans="1:15" ht="43.5" customHeight="1">
      <c r="A53" s="22" t="s">
        <v>499</v>
      </c>
      <c r="B53" s="24" t="s">
        <v>545</v>
      </c>
      <c r="C53" s="19" t="s">
        <v>19</v>
      </c>
      <c r="D53" s="10"/>
      <c r="E53" s="6"/>
      <c r="F53" s="6"/>
      <c r="G53" s="6" t="s">
        <v>546</v>
      </c>
      <c r="H53" s="10"/>
      <c r="I53" s="19"/>
      <c r="J53" s="19">
        <v>20</v>
      </c>
      <c r="K53" s="19"/>
      <c r="L53" s="19"/>
      <c r="M53" s="19" t="s">
        <v>20</v>
      </c>
      <c r="N53" s="86" t="s">
        <v>276</v>
      </c>
      <c r="O53" s="6"/>
    </row>
    <row r="54" spans="1:15" ht="43.5" customHeight="1">
      <c r="A54" s="22" t="s">
        <v>502</v>
      </c>
      <c r="B54" s="24" t="s">
        <v>547</v>
      </c>
      <c r="C54" s="19" t="s">
        <v>19</v>
      </c>
      <c r="D54" s="10"/>
      <c r="E54" s="6"/>
      <c r="F54" s="6"/>
      <c r="G54" s="6" t="s">
        <v>548</v>
      </c>
      <c r="H54" s="10"/>
      <c r="I54" s="19"/>
      <c r="J54" s="19">
        <v>20</v>
      </c>
      <c r="K54" s="19"/>
      <c r="L54" s="19"/>
      <c r="M54" s="19" t="s">
        <v>20</v>
      </c>
      <c r="N54" s="86" t="s">
        <v>276</v>
      </c>
      <c r="O54" s="6"/>
    </row>
    <row r="55" spans="1:15" ht="43.5" customHeight="1">
      <c r="A55" s="22" t="s">
        <v>348</v>
      </c>
      <c r="B55" s="24" t="s">
        <v>549</v>
      </c>
      <c r="C55" s="19" t="s">
        <v>26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5" customHeight="1">
      <c r="A56" s="22"/>
      <c r="B56" s="24" t="s">
        <v>203</v>
      </c>
      <c r="C56" s="19" t="s">
        <v>29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5" customHeight="1">
      <c r="A57" s="22" t="s">
        <v>349</v>
      </c>
      <c r="B57" s="24" t="s">
        <v>550</v>
      </c>
      <c r="C57" s="19" t="s">
        <v>19</v>
      </c>
      <c r="D57" s="10"/>
      <c r="E57" s="6"/>
      <c r="F57" s="6"/>
      <c r="G57" s="6" t="s">
        <v>551</v>
      </c>
      <c r="H57" s="10"/>
      <c r="I57" s="19"/>
      <c r="J57" s="19">
        <v>20</v>
      </c>
      <c r="K57" s="19"/>
      <c r="L57" s="19"/>
      <c r="M57" s="19" t="s">
        <v>20</v>
      </c>
      <c r="N57" s="86" t="s">
        <v>276</v>
      </c>
      <c r="O57" s="6"/>
    </row>
    <row r="58" spans="1:15" ht="43.5" customHeight="1">
      <c r="A58" s="22" t="s">
        <v>350</v>
      </c>
      <c r="B58" s="24" t="s">
        <v>552</v>
      </c>
      <c r="C58" s="19" t="s">
        <v>19</v>
      </c>
      <c r="D58" s="10"/>
      <c r="E58" s="6"/>
      <c r="F58" s="6"/>
      <c r="G58" s="6" t="s">
        <v>553</v>
      </c>
      <c r="H58" s="10"/>
      <c r="I58" s="19"/>
      <c r="J58" s="19">
        <v>20</v>
      </c>
      <c r="K58" s="19"/>
      <c r="L58" s="19"/>
      <c r="M58" s="19" t="s">
        <v>20</v>
      </c>
      <c r="N58" s="86" t="s">
        <v>276</v>
      </c>
      <c r="O58" s="6"/>
    </row>
    <row r="59" spans="1:15" ht="43.5" customHeight="1">
      <c r="A59" s="22" t="s">
        <v>351</v>
      </c>
      <c r="B59" s="24" t="s">
        <v>554</v>
      </c>
      <c r="C59" s="19" t="s">
        <v>19</v>
      </c>
      <c r="D59" s="10"/>
      <c r="E59" s="6"/>
      <c r="F59" s="6"/>
      <c r="G59" s="6" t="s">
        <v>555</v>
      </c>
      <c r="H59" s="10"/>
      <c r="I59" s="19"/>
      <c r="J59" s="19">
        <v>20</v>
      </c>
      <c r="K59" s="19"/>
      <c r="L59" s="19"/>
      <c r="M59" s="19" t="s">
        <v>20</v>
      </c>
      <c r="N59" s="86" t="s">
        <v>276</v>
      </c>
      <c r="O59" s="6"/>
    </row>
    <row r="60" spans="1:15" ht="43.5" customHeight="1">
      <c r="A60" s="22" t="s">
        <v>352</v>
      </c>
      <c r="B60" s="24" t="s">
        <v>556</v>
      </c>
      <c r="C60" s="19" t="s">
        <v>19</v>
      </c>
      <c r="D60" s="10"/>
      <c r="E60" s="6"/>
      <c r="F60" s="6"/>
      <c r="G60" s="6" t="s">
        <v>557</v>
      </c>
      <c r="H60" s="10"/>
      <c r="I60" s="19"/>
      <c r="J60" s="19">
        <v>20</v>
      </c>
      <c r="K60" s="19"/>
      <c r="L60" s="19"/>
      <c r="M60" s="19" t="s">
        <v>20</v>
      </c>
      <c r="N60" s="86" t="s">
        <v>276</v>
      </c>
      <c r="O60" s="6"/>
    </row>
    <row r="61" spans="1:15" ht="43.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">
    <cfRule type="expression" dxfId="117" priority="68">
      <formula>$C1="Option"</formula>
    </cfRule>
  </conditionalFormatting>
  <conditionalFormatting sqref="A12:A1001 D12:E1001 G33:N1001">
    <cfRule type="expression" dxfId="116" priority="1">
      <formula>$C12="Option"</formula>
    </cfRule>
  </conditionalFormatting>
  <conditionalFormatting sqref="A36:D36">
    <cfRule type="expression" dxfId="115" priority="22">
      <formula>$F36="Fermeture"</formula>
    </cfRule>
    <cfRule type="expression" dxfId="114" priority="24">
      <formula>$F36="Création"</formula>
    </cfRule>
    <cfRule type="expression" dxfId="113" priority="23">
      <formula>$F36="Modification"</formula>
    </cfRule>
  </conditionalFormatting>
  <conditionalFormatting sqref="A44:I47">
    <cfRule type="expression" dxfId="112" priority="5">
      <formula>$F44="Fermeture"</formula>
    </cfRule>
    <cfRule type="expression" dxfId="111" priority="6">
      <formula>$F44="Modification"</formula>
    </cfRule>
    <cfRule type="expression" dxfId="110" priority="7">
      <formula>$F44="Création"</formula>
    </cfRule>
  </conditionalFormatting>
  <conditionalFormatting sqref="A38:L43">
    <cfRule type="expression" dxfId="109" priority="8">
      <formula>$F38="Fermeture"</formula>
    </cfRule>
    <cfRule type="expression" dxfId="108" priority="9">
      <formula>$F38="Modification"</formula>
    </cfRule>
    <cfRule type="expression" dxfId="107" priority="10">
      <formula>$F38="Création"</formula>
    </cfRule>
  </conditionalFormatting>
  <conditionalFormatting sqref="A48:L60">
    <cfRule type="expression" dxfId="106" priority="2">
      <formula>$F48="Fermeture"</formula>
    </cfRule>
    <cfRule type="expression" dxfId="105" priority="3">
      <formula>$F48="Modification"</formula>
    </cfRule>
    <cfRule type="expression" dxfId="104" priority="4">
      <formula>$F48="Création"</formula>
    </cfRule>
  </conditionalFormatting>
  <conditionalFormatting sqref="A1:O7 C8:O9 C10 E10 K10:O11 A12:O12 A13:H13 K13:O16 A14:F14 A15:H15 A16:F16 A17:O24 C25:O26 A25:A35 O27:O35 E36:O36 A37:O37 M38:O40 O41:O60 A61:O999">
    <cfRule type="expression" dxfId="103" priority="73">
      <formula>$F1="Création"</formula>
    </cfRule>
    <cfRule type="expression" dxfId="102" priority="72">
      <formula>$F1="Modification"</formula>
    </cfRule>
  </conditionalFormatting>
  <conditionalFormatting sqref="A1:O7 C8:O9 K10:O11 A12:O12 K13:O16 A17:O24 C25:O26 E10 A13:H13 A15:H15 E36:O36 A37:O37 M38:O40 A61:O999 A14:F14 A16:F16 A25:A35 C10 O27:O35 O41:O60">
    <cfRule type="expression" dxfId="101" priority="71">
      <formula>$F1="Fermeture"</formula>
    </cfRule>
  </conditionalFormatting>
  <conditionalFormatting sqref="B25:B26">
    <cfRule type="expression" dxfId="100" priority="62">
      <formula>$F25="Fermeture"</formula>
    </cfRule>
    <cfRule type="expression" dxfId="99" priority="64">
      <formula>$F25="Création"</formula>
    </cfRule>
    <cfRule type="expression" dxfId="98" priority="63">
      <formula>$F25="Modification"</formula>
    </cfRule>
  </conditionalFormatting>
  <conditionalFormatting sqref="B26">
    <cfRule type="expression" dxfId="97" priority="67">
      <formula>$F26="Création"</formula>
    </cfRule>
    <cfRule type="expression" dxfId="96" priority="66">
      <formula>$F26="Modification"</formula>
    </cfRule>
    <cfRule type="expression" dxfId="95" priority="65">
      <formula>$F26="Fermeture"</formula>
    </cfRule>
  </conditionalFormatting>
  <conditionalFormatting sqref="B33">
    <cfRule type="expression" dxfId="94" priority="29">
      <formula>$F34="Fermeture"</formula>
    </cfRule>
    <cfRule type="expression" dxfId="93" priority="30">
      <formula>$F34="Modification"</formula>
    </cfRule>
    <cfRule type="expression" dxfId="92" priority="31">
      <formula>$F34="Création"</formula>
    </cfRule>
  </conditionalFormatting>
  <conditionalFormatting sqref="B27:G28 I27:N28">
    <cfRule type="expression" dxfId="91" priority="52">
      <formula>$F27="Création"</formula>
    </cfRule>
    <cfRule type="expression" dxfId="90" priority="51">
      <formula>$F27="Modification"</formula>
    </cfRule>
  </conditionalFormatting>
  <conditionalFormatting sqref="B29:N29 B30:G32 I30:N32 C33:G33 H33:N34 B34:G34 B35:N35">
    <cfRule type="expression" dxfId="89" priority="61">
      <formula>$F29="Création"</formula>
    </cfRule>
    <cfRule type="expression" dxfId="88" priority="60">
      <formula>$F29="Modification"</formula>
    </cfRule>
  </conditionalFormatting>
  <conditionalFormatting sqref="B29:N29 I30:N32 H33:N34 B35:N35 B30:G32 C33:G33 B34:G34">
    <cfRule type="expression" dxfId="87" priority="59">
      <formula>$F29="Fermeture"</formula>
    </cfRule>
  </conditionalFormatting>
  <conditionalFormatting sqref="G27:G28 I27:N28">
    <cfRule type="expression" dxfId="86" priority="48">
      <formula>$C27="Option"</formula>
    </cfRule>
  </conditionalFormatting>
  <conditionalFormatting sqref="G29:N29 G30:G32 I30:N32">
    <cfRule type="expression" dxfId="85" priority="57">
      <formula>$C29="Option"</formula>
    </cfRule>
  </conditionalFormatting>
  <conditionalFormatting sqref="H27">
    <cfRule type="expression" dxfId="84" priority="56">
      <formula>#REF!="Création"</formula>
    </cfRule>
    <cfRule type="expression" dxfId="83" priority="55">
      <formula>#REF!="Modification"</formula>
    </cfRule>
    <cfRule type="expression" dxfId="82" priority="54">
      <formula>#REF!="Fermeture"</formula>
    </cfRule>
    <cfRule type="expression" dxfId="81" priority="53">
      <formula>#REF!="Option"</formula>
    </cfRule>
  </conditionalFormatting>
  <conditionalFormatting sqref="H28">
    <cfRule type="expression" dxfId="80" priority="44">
      <formula>$C27="Option"</formula>
    </cfRule>
    <cfRule type="expression" dxfId="79" priority="45">
      <formula>$F27="Fermeture"</formula>
    </cfRule>
    <cfRule type="expression" dxfId="78" priority="46">
      <formula>$F27="Modification"</formula>
    </cfRule>
    <cfRule type="expression" dxfId="77" priority="47">
      <formula>$F27="Création"</formula>
    </cfRule>
  </conditionalFormatting>
  <conditionalFormatting sqref="H30">
    <cfRule type="expression" dxfId="76" priority="41">
      <formula>$F26="Modification"</formula>
    </cfRule>
    <cfRule type="expression" dxfId="75" priority="43">
      <formula>$C26="Option"</formula>
    </cfRule>
    <cfRule type="expression" dxfId="74" priority="42">
      <formula>$F26="Création"</formula>
    </cfRule>
    <cfRule type="expression" dxfId="73" priority="40">
      <formula>$F26="Fermeture"</formula>
    </cfRule>
  </conditionalFormatting>
  <conditionalFormatting sqref="H31">
    <cfRule type="expression" dxfId="72" priority="35">
      <formula>$F30="Création"</formula>
    </cfRule>
    <cfRule type="expression" dxfId="71" priority="34">
      <formula>$F30="Modification"</formula>
    </cfRule>
    <cfRule type="expression" dxfId="70" priority="33">
      <formula>$F30="Fermeture"</formula>
    </cfRule>
    <cfRule type="expression" dxfId="69" priority="32">
      <formula>$C30="Option"</formula>
    </cfRule>
  </conditionalFormatting>
  <conditionalFormatting sqref="H32">
    <cfRule type="expression" dxfId="68" priority="39">
      <formula>$F30="Création"</formula>
    </cfRule>
    <cfRule type="expression" dxfId="67" priority="38">
      <formula>$F30="Modification"</formula>
    </cfRule>
    <cfRule type="expression" dxfId="66" priority="37">
      <formula>$F30="Fermeture"</formula>
    </cfRule>
    <cfRule type="expression" dxfId="65" priority="36">
      <formula>$C30="Option"</formula>
    </cfRule>
  </conditionalFormatting>
  <conditionalFormatting sqref="I27:N28 B27:G28">
    <cfRule type="expression" dxfId="64" priority="50">
      <formula>$F27="Fermeture"</formula>
    </cfRule>
  </conditionalFormatting>
  <conditionalFormatting sqref="J44:N47 M48:N60">
    <cfRule type="expression" dxfId="63" priority="18">
      <formula>$F44="Fermeture"</formula>
    </cfRule>
    <cfRule type="expression" dxfId="62" priority="20">
      <formula>$F44="Création"</formula>
    </cfRule>
    <cfRule type="expression" dxfId="61" priority="19">
      <formula>$F44="Modification"</formula>
    </cfRule>
  </conditionalFormatting>
  <conditionalFormatting sqref="M41:N43">
    <cfRule type="expression" dxfId="60" priority="15">
      <formula>$F41="Fermeture"</formula>
    </cfRule>
    <cfRule type="expression" dxfId="59" priority="16">
      <formula>$F41="Modification"</formula>
    </cfRule>
    <cfRule type="expression" dxfId="58" priority="17">
      <formula>$F41="Création"</formula>
    </cfRule>
  </conditionalFormatting>
  <conditionalFormatting sqref="N1:N26">
    <cfRule type="expression" dxfId="57" priority="70">
      <formula>$M1="Porteuse"</formula>
    </cfRule>
  </conditionalFormatting>
  <conditionalFormatting sqref="N27:N28">
    <cfRule type="expression" dxfId="56" priority="49">
      <formula>$M27="Porteuse"</formula>
    </cfRule>
  </conditionalFormatting>
  <conditionalFormatting sqref="N29:N40">
    <cfRule type="expression" dxfId="55" priority="58">
      <formula>$M29="Porteuse"</formula>
    </cfRule>
  </conditionalFormatting>
  <conditionalFormatting sqref="N41:N999">
    <cfRule type="expression" dxfId="54" priority="14">
      <formula>$M41="Porteuse"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80" zoomScaleNormal="80" workbookViewId="0">
      <pane ySplit="18" topLeftCell="A19" activePane="bottomLeft" state="frozen"/>
      <selection activeCell="D25" sqref="D25"/>
      <selection pane="bottomLeft" activeCell="K33" sqref="K33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89" t="s">
        <v>362</v>
      </c>
      <c r="B7" s="135" t="str">
        <f>'Fiche Générale'!B3</f>
        <v>Portail_SHS</v>
      </c>
      <c r="C7" s="183" t="s">
        <v>363</v>
      </c>
      <c r="D7" s="139"/>
      <c r="E7" s="181" t="str">
        <f>'Fiche Générale'!B4</f>
        <v>Sciences de l'Homme et de la Société</v>
      </c>
      <c r="F7" s="135"/>
      <c r="G7" s="139" t="s">
        <v>364</v>
      </c>
      <c r="H7" s="182" t="str">
        <f>'Fiche Générale'!B5</f>
        <v>HPSHS18</v>
      </c>
      <c r="I7" s="182"/>
      <c r="J7" s="33"/>
      <c r="K7" s="18"/>
    </row>
    <row r="8" spans="1:19" ht="14.5" customHeight="1">
      <c r="A8" s="190"/>
      <c r="B8" s="135"/>
      <c r="C8" s="183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90"/>
      <c r="B9" s="135"/>
      <c r="C9" s="183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90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90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'S4 Maquette'!B13</f>
        <v>2ème année de Portail</v>
      </c>
      <c r="C13" s="102"/>
      <c r="D13" s="163" t="s">
        <v>367</v>
      </c>
      <c r="E13" s="185">
        <f>'S4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'S4 Maquette'!B15</f>
        <v>Semestre 4</v>
      </c>
      <c r="C15" s="107"/>
      <c r="D15" s="163" t="s">
        <v>371</v>
      </c>
      <c r="E15" s="185">
        <f>'S4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558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'S4 Maquette'!B27</f>
        <v>UE DISCIPLINAIRE 1 : L'enquête et ses méthodes</v>
      </c>
      <c r="B27" s="42" t="str">
        <f>'S4 Maquette'!C27</f>
        <v>UE</v>
      </c>
      <c r="C27" s="40" t="str">
        <f>'S4 Maquette'!F27</f>
        <v>Modification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'S4 Maquette'!B28</f>
        <v>Méthodologie de l'enquête 1</v>
      </c>
      <c r="B28" s="42" t="str">
        <f>'S4 Maquette'!C28</f>
        <v>ECUE</v>
      </c>
      <c r="C28" s="40" t="str">
        <f>'S4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8</v>
      </c>
      <c r="L28" s="38"/>
      <c r="M28" s="38">
        <v>2</v>
      </c>
      <c r="N28" s="38"/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'S4 Maquette'!B29</f>
        <v>Terrain 1</v>
      </c>
      <c r="B29" s="42" t="str">
        <f>'S4 Maquette'!C29</f>
        <v>ECUE</v>
      </c>
      <c r="C29" s="40" t="str">
        <f>'S4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8</v>
      </c>
      <c r="L29" s="38"/>
      <c r="M29" s="38">
        <v>2</v>
      </c>
      <c r="N29" s="38"/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'S4 Maquette'!B30</f>
        <v xml:space="preserve">UE DISCIPLINAIRE 2 : Ethnologie et questions contemporaines 2 </v>
      </c>
      <c r="B30" s="42" t="str">
        <f>'S4 Maquette'!C30</f>
        <v>UE</v>
      </c>
      <c r="C30" s="40" t="str">
        <f>'S4 Maquette'!F30</f>
        <v>Création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'S4 Maquette'!B31</f>
        <v>Ethnologie du travail</v>
      </c>
      <c r="B31" s="42" t="str">
        <f>'S4 Maquette'!C31</f>
        <v>ECUE</v>
      </c>
      <c r="C31" s="40" t="str">
        <f>'S4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8</v>
      </c>
      <c r="L31" s="38"/>
      <c r="M31" s="38">
        <v>2</v>
      </c>
      <c r="N31" s="38"/>
      <c r="O31" s="38"/>
      <c r="P31" s="38" t="s">
        <v>16</v>
      </c>
      <c r="Q31" s="38" t="s">
        <v>28</v>
      </c>
      <c r="R31" s="38"/>
      <c r="S31" s="38"/>
      <c r="T31" s="43"/>
      <c r="W31"/>
    </row>
    <row r="32" spans="1:23" ht="30.75" customHeight="1">
      <c r="A32" s="42" t="str">
        <f>'S4 Maquette'!B32</f>
        <v xml:space="preserve">L'anthropologie face aux défis économiques  </v>
      </c>
      <c r="B32" s="42" t="str">
        <f>'S4 Maquette'!C32</f>
        <v>ECUE</v>
      </c>
      <c r="C32" s="40" t="str">
        <f>'S4 Maquette'!F32</f>
        <v>Modification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 t="s">
        <v>8</v>
      </c>
      <c r="L32" s="38"/>
      <c r="M32" s="38">
        <v>2</v>
      </c>
      <c r="N32" s="38"/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'S4 Maquette'!B33</f>
        <v>UE approfondissement dans la mention : Ethnologie-anthropologie 2</v>
      </c>
      <c r="B33" s="42" t="str">
        <f>'S4 Maquette'!C33</f>
        <v>UE</v>
      </c>
      <c r="C33" s="40" t="str">
        <f>'S4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'S4 Maquette'!B34</f>
        <v>Concepts et objets de l'anthropologie 4</v>
      </c>
      <c r="B34" s="42" t="str">
        <f>'S4 Maquette'!C34</f>
        <v>ECUE</v>
      </c>
      <c r="C34" s="40" t="str">
        <f>'S4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'S4 Maquette'!B35</f>
        <v>Anthropologie du corps et des faits religieux</v>
      </c>
      <c r="B35" s="42" t="str">
        <f>'S4 Maquette'!C35</f>
        <v>ECUE</v>
      </c>
      <c r="C35" s="40" t="str">
        <f>'S4 Maquette'!F35</f>
        <v>Création</v>
      </c>
      <c r="D35" s="19"/>
      <c r="E35" s="19" t="s">
        <v>388</v>
      </c>
      <c r="F35" s="19" t="s">
        <v>388</v>
      </c>
      <c r="G35" s="38" t="s">
        <v>388</v>
      </c>
      <c r="H35" s="38" t="s">
        <v>388</v>
      </c>
      <c r="I35" s="38" t="s">
        <v>388</v>
      </c>
      <c r="J35" s="38"/>
      <c r="K35" s="38" t="s">
        <v>16</v>
      </c>
      <c r="L35" s="38"/>
      <c r="M35" s="38"/>
      <c r="N35" s="38" t="s">
        <v>17</v>
      </c>
      <c r="O35" s="38"/>
      <c r="P35" s="38" t="s">
        <v>16</v>
      </c>
      <c r="Q35" s="38" t="s">
        <v>28</v>
      </c>
      <c r="R35" s="38"/>
      <c r="S35" s="38"/>
      <c r="T35" s="43"/>
      <c r="W35"/>
    </row>
    <row r="36" spans="1:23" ht="30.75" customHeight="1">
      <c r="A36" s="42" t="str">
        <f>'S4 Maquette'!B36</f>
        <v xml:space="preserve">Approfondissement dans le Portail hors mention </v>
      </c>
      <c r="B36" s="42" t="str">
        <f>'S4 Maquette'!C36</f>
        <v>UE</v>
      </c>
      <c r="C36" s="40">
        <f>'S4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'S4 Maquette'!B37</f>
        <v>Min 1 Max 1</v>
      </c>
      <c r="B37" s="42" t="str">
        <f>'S4 Maquette'!C37</f>
        <v>OPTION</v>
      </c>
      <c r="C37" s="40">
        <f>'S4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'S4 Maquette'!B38</f>
        <v>UE Approfondissement Sociologie 2</v>
      </c>
      <c r="B38" s="42" t="str">
        <f>'S4 Maquette'!C38</f>
        <v>UE</v>
      </c>
      <c r="C38" s="40">
        <f>'S4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'S4 Maquette'!B39</f>
        <v>Déviance et sociétés</v>
      </c>
      <c r="B39" s="42" t="str">
        <f>'S4 Maquette'!C39</f>
        <v>ECUE</v>
      </c>
      <c r="C39" s="40">
        <f>'S4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'S4 Maquette'!B40</f>
        <v>Ville et sociétés</v>
      </c>
      <c r="B40" s="42" t="str">
        <f>'S4 Maquette'!C40</f>
        <v>ECUE</v>
      </c>
      <c r="C40" s="40">
        <f>'S4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'S4 Maquette'!B41</f>
        <v>UE approfondissement géographie 2 : géographie Fondamentale 2</v>
      </c>
      <c r="B41" s="42" t="str">
        <f>'S4 Maquette'!C41</f>
        <v>UE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'S4 Maquette'!B42</f>
        <v>Géographie rurale</v>
      </c>
      <c r="B42" s="42" t="str">
        <f>'S4 Maquette'!C42</f>
        <v>ECUE</v>
      </c>
      <c r="C42" s="40">
        <f>'S4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'S4 Maquette'!B43</f>
        <v>Hydrologie et géomorphologie fluviales</v>
      </c>
      <c r="B43" s="42" t="str">
        <f>'S4 Maquette'!C43</f>
        <v>ECUE</v>
      </c>
      <c r="C43" s="40">
        <f>'S4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'S4 Maquette'!B44</f>
        <v>UE Approfondissement SEF 2 : Culture et Éducation</v>
      </c>
      <c r="B44" s="42" t="str">
        <f>'S4 Maquette'!C44</f>
        <v>UE</v>
      </c>
      <c r="C44" s="40">
        <f>'S4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'S4 Maquette'!B45</f>
        <v>Culture scientifique et technologique (2)</v>
      </c>
      <c r="B45" s="42" t="str">
        <f>'S4 Maquette'!C45</f>
        <v>ECUE</v>
      </c>
      <c r="C45" s="40">
        <f>'S4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'S4 Maquette'!B46</f>
        <v>Didactique des disciplines (2)</v>
      </c>
      <c r="B46" s="42" t="str">
        <f>'S4 Maquette'!C46</f>
        <v>ECUE</v>
      </c>
      <c r="C46" s="40">
        <f>'S4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'S4 Maquette'!B47</f>
        <v>Les éducations à (numérique, santé, développment durable, etc.) (2)</v>
      </c>
      <c r="B47" s="42" t="str">
        <f>'S4 Maquette'!C47</f>
        <v>ECUE</v>
      </c>
      <c r="C47" s="40">
        <f>'S4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'S4 Maquette'!B48</f>
        <v>UE approfondissement histoire 2</v>
      </c>
      <c r="B48" s="42" t="str">
        <f>'S4 Maquette'!C48</f>
        <v>UE</v>
      </c>
      <c r="C48" s="40">
        <f>'S4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'S4 Maquette'!B49</f>
        <v>ECUE approfondissement préhistoire et histoire ancienne</v>
      </c>
      <c r="B49" s="42" t="str">
        <f>'S4 Maquette'!C49</f>
        <v>BLOC</v>
      </c>
      <c r="C49" s="40">
        <f>'S4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'S4 Maquette'!B50</f>
        <v>Min 1 Max 1</v>
      </c>
      <c r="B50" s="42" t="str">
        <f>'S4 Maquette'!C50</f>
        <v>OPTION</v>
      </c>
      <c r="C50" s="40">
        <f>'S4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'S4 Maquette'!B51</f>
        <v>UEA9  Préhistoire</v>
      </c>
      <c r="B51" s="42" t="str">
        <f>'S4 Maquette'!C51</f>
        <v>ECUE</v>
      </c>
      <c r="C51" s="40">
        <f>'S4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'S4 Maquette'!B52</f>
        <v>UEA10 Histoire ancienne</v>
      </c>
      <c r="B52" s="42" t="str">
        <f>'S4 Maquette'!C52</f>
        <v>ECUE</v>
      </c>
      <c r="C52" s="40">
        <f>'S4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'S4 Maquette'!B53</f>
        <v>UEA11 Histoire ancienne</v>
      </c>
      <c r="B53" s="42" t="str">
        <f>'S4 Maquette'!C53</f>
        <v>ECUE</v>
      </c>
      <c r="C53" s="40">
        <f>'S4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'S4 Maquette'!B54</f>
        <v>UEA12 Histoire ancienne</v>
      </c>
      <c r="B54" s="42" t="str">
        <f>'S4 Maquette'!C54</f>
        <v>ECUE</v>
      </c>
      <c r="C54" s="40">
        <f>'S4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'S4 Maquette'!B55</f>
        <v>ECUE approfondissement histoire médiévale</v>
      </c>
      <c r="B55" s="42" t="str">
        <f>'S4 Maquette'!C55</f>
        <v>BLOC</v>
      </c>
      <c r="C55" s="40">
        <f>'S4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'S4 Maquette'!B56</f>
        <v>Min 1 Max 1</v>
      </c>
      <c r="B56" s="42" t="str">
        <f>'S4 Maquette'!C56</f>
        <v>OPTION</v>
      </c>
      <c r="C56" s="40">
        <f>'S4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'S4 Maquette'!B57</f>
        <v>UEA13 Histoire médiévale</v>
      </c>
      <c r="B57" s="42" t="str">
        <f>'S4 Maquette'!C57</f>
        <v>ECUE</v>
      </c>
      <c r="C57" s="40">
        <f>'S4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'S4 Maquette'!B58</f>
        <v>UEA14 Histoire médiévale</v>
      </c>
      <c r="B58" s="42" t="str">
        <f>'S4 Maquette'!C58</f>
        <v>ECUE</v>
      </c>
      <c r="C58" s="40">
        <f>'S4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'S4 Maquette'!B59</f>
        <v>UEA15 Histoire médiévale</v>
      </c>
      <c r="B59" s="42" t="str">
        <f>'S4 Maquette'!C59</f>
        <v>ECUE</v>
      </c>
      <c r="C59" s="40">
        <f>'S4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'S4 Maquette'!B60</f>
        <v>UEA16 Histoire médiévale</v>
      </c>
      <c r="B60" s="42" t="str">
        <f>'S4 Maquette'!C60</f>
        <v>ECUE</v>
      </c>
      <c r="C60" s="40">
        <f>'S4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'S4 Maquette'!B61</f>
        <v>0</v>
      </c>
      <c r="B61" s="42">
        <f>'S4 Maquette'!C61</f>
        <v>0</v>
      </c>
      <c r="C61" s="40">
        <f>'S4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'S4 Maquette'!B62</f>
        <v>0</v>
      </c>
      <c r="B62" s="42">
        <f>'S4 Maquette'!C62</f>
        <v>0</v>
      </c>
      <c r="C62" s="40">
        <f>'S4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'S4 Maquette'!B63</f>
        <v>0</v>
      </c>
      <c r="B63" s="42">
        <f>'S4 Maquette'!C63</f>
        <v>0</v>
      </c>
      <c r="C63" s="40">
        <f>'S4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'S4 Maquette'!B64</f>
        <v>0</v>
      </c>
      <c r="B64" s="42">
        <f>'S4 Maquette'!C64</f>
        <v>0</v>
      </c>
      <c r="C64" s="40">
        <f>'S4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'S4 Maquette'!B65</f>
        <v>0</v>
      </c>
      <c r="B65" s="42">
        <f>'S4 Maquette'!C65</f>
        <v>0</v>
      </c>
      <c r="C65" s="40">
        <f>'S4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'S4 Maquette'!B66</f>
        <v>0</v>
      </c>
      <c r="B66" s="42">
        <f>'S4 Maquette'!C66</f>
        <v>0</v>
      </c>
      <c r="C66" s="40">
        <f>'S4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'S4 Maquette'!B67</f>
        <v>0</v>
      </c>
      <c r="B67" s="42">
        <f>'S4 Maquette'!C67</f>
        <v>0</v>
      </c>
      <c r="C67" s="40">
        <f>'S4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'S4 Maquette'!B68</f>
        <v>0</v>
      </c>
      <c r="B68" s="42">
        <f>'S4 Maquette'!C68</f>
        <v>0</v>
      </c>
      <c r="C68" s="40">
        <f>'S4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'S4 Maquette'!B69</f>
        <v>0</v>
      </c>
      <c r="B69" s="42">
        <f>'S4 Maquette'!C69</f>
        <v>0</v>
      </c>
      <c r="C69" s="40">
        <f>'S4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'S4 Maquette'!B70</f>
        <v>0</v>
      </c>
      <c r="B70" s="42">
        <f>'S4 Maquette'!C70</f>
        <v>0</v>
      </c>
      <c r="C70" s="40">
        <f>'S4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'S4 Maquette'!B71</f>
        <v>0</v>
      </c>
      <c r="B71" s="42">
        <f>'S4 Maquette'!C71</f>
        <v>0</v>
      </c>
      <c r="C71" s="40">
        <f>'S4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'S4 Maquette'!B72</f>
        <v>0</v>
      </c>
      <c r="B72" s="42">
        <f>'S4 Maquette'!C72</f>
        <v>0</v>
      </c>
      <c r="C72" s="40">
        <f>'S4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'S4 Maquette'!B73</f>
        <v>0</v>
      </c>
      <c r="B73" s="42">
        <f>'S4 Maquette'!C73</f>
        <v>0</v>
      </c>
      <c r="C73" s="40">
        <f>'S4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'S4 Maquette'!B74</f>
        <v>0</v>
      </c>
      <c r="B74" s="42">
        <f>'S4 Maquette'!C74</f>
        <v>0</v>
      </c>
      <c r="C74" s="40">
        <f>'S4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'S4 Maquette'!B75</f>
        <v>0</v>
      </c>
      <c r="B75" s="42">
        <f>'S4 Maquette'!C75</f>
        <v>0</v>
      </c>
      <c r="C75" s="40">
        <f>'S4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'S4 Maquette'!B76</f>
        <v>0</v>
      </c>
      <c r="B76" s="42">
        <f>'S4 Maquette'!C76</f>
        <v>0</v>
      </c>
      <c r="C76" s="40">
        <f>'S4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'S4 Maquette'!B77</f>
        <v>0</v>
      </c>
      <c r="B77" s="42">
        <f>'S4 Maquette'!C77</f>
        <v>0</v>
      </c>
      <c r="C77" s="40">
        <f>'S4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'S4 Maquette'!B78</f>
        <v>0</v>
      </c>
      <c r="B78" s="42">
        <f>'S4 Maquette'!C78</f>
        <v>0</v>
      </c>
      <c r="C78" s="40">
        <f>'S4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'S4 Maquette'!B79</f>
        <v>0</v>
      </c>
      <c r="B79" s="42">
        <f>'S4 Maquette'!C79</f>
        <v>0</v>
      </c>
      <c r="C79" s="40">
        <f>'S4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'S4 Maquette'!B80</f>
        <v>0</v>
      </c>
      <c r="B80" s="42">
        <f>'S4 Maquette'!C80</f>
        <v>0</v>
      </c>
      <c r="C80" s="40">
        <f>'S4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'S4 Maquette'!B81</f>
        <v>0</v>
      </c>
      <c r="B81" s="42">
        <f>'S4 Maquette'!C81</f>
        <v>0</v>
      </c>
      <c r="C81" s="40">
        <f>'S4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'S4 Maquette'!B82</f>
        <v>0</v>
      </c>
      <c r="B82" s="42">
        <f>'S4 Maquette'!C82</f>
        <v>0</v>
      </c>
      <c r="C82" s="40">
        <f>'S4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'S4 Maquette'!B83</f>
        <v>0</v>
      </c>
      <c r="B83" s="42">
        <f>'S4 Maquette'!C83</f>
        <v>0</v>
      </c>
      <c r="C83" s="40">
        <f>'S4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'S4 Maquette'!B84</f>
        <v>0</v>
      </c>
      <c r="B84" s="42">
        <f>'S4 Maquette'!C84</f>
        <v>0</v>
      </c>
      <c r="C84" s="40">
        <f>'S4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3" priority="18">
      <formula>$C1="Parcours Pédagogique"</formula>
    </cfRule>
    <cfRule type="expression" dxfId="52" priority="20">
      <formula>$C1="OPTION"</formula>
    </cfRule>
    <cfRule type="expression" dxfId="51" priority="19">
      <formula>$C1="BLOC"</formula>
    </cfRule>
  </conditionalFormatting>
  <conditionalFormatting sqref="A18:S26 T18">
    <cfRule type="expression" dxfId="50" priority="25">
      <formula>$C18="Modification MCC"</formula>
    </cfRule>
  </conditionalFormatting>
  <conditionalFormatting sqref="A27:S300">
    <cfRule type="expression" dxfId="49" priority="6">
      <formula>$C27="Modification MCC"</formula>
    </cfRule>
    <cfRule type="expression" dxfId="48" priority="7">
      <formula>$C27="Modification"</formula>
    </cfRule>
    <cfRule type="expression" dxfId="47" priority="8">
      <formula>$C27="Création"</formula>
    </cfRule>
    <cfRule type="expression" dxfId="46" priority="9">
      <formula>$C27="Fermeture"</formula>
    </cfRule>
  </conditionalFormatting>
  <conditionalFormatting sqref="B1:S7 C8:S9 C10 E10 J10:S11 B12:M12 P12 B13:L13 B14:N14 P14:S17 B15:M17 B301:S999">
    <cfRule type="expression" dxfId="45" priority="24">
      <formula>$D1="Fermeture"</formula>
    </cfRule>
    <cfRule type="expression" dxfId="44" priority="23">
      <formula>$D1="Création"</formula>
    </cfRule>
    <cfRule type="expression" dxfId="43" priority="22">
      <formula>$D1="Modification"</formula>
    </cfRule>
  </conditionalFormatting>
  <conditionalFormatting sqref="B1:S7 C8:S9 J10:S11 B12:M12 B13:L13 B14:N14 B15:M17 C10 E10 B301:S999 P14:S17 P12">
    <cfRule type="expression" dxfId="42" priority="21">
      <formula>$D1="Modification MCC"</formula>
    </cfRule>
  </conditionalFormatting>
  <conditionalFormatting sqref="C1:S9 C10 E10 J10:S11">
    <cfRule type="expression" dxfId="41" priority="12">
      <formula>$B1="Option"</formula>
    </cfRule>
  </conditionalFormatting>
  <conditionalFormatting sqref="C12:S1001">
    <cfRule type="expression" dxfId="40" priority="1">
      <formula>$B12="Option"</formula>
    </cfRule>
  </conditionalFormatting>
  <conditionalFormatting sqref="J1:J26">
    <cfRule type="expression" dxfId="39" priority="16">
      <formula>$I1="NON"</formula>
    </cfRule>
  </conditionalFormatting>
  <conditionalFormatting sqref="J27:J1001">
    <cfRule type="expression" dxfId="38" priority="5">
      <formula>$I27="NON"</formula>
    </cfRule>
  </conditionalFormatting>
  <conditionalFormatting sqref="L18:L26">
    <cfRule type="expression" dxfId="37" priority="30">
      <formula>$K18="CCI (CC Intégral)"</formula>
    </cfRule>
  </conditionalFormatting>
  <conditionalFormatting sqref="L27:L300">
    <cfRule type="expression" dxfId="36" priority="11">
      <formula>$K27="CCI (CC Intégral)"</formula>
    </cfRule>
  </conditionalFormatting>
  <conditionalFormatting sqref="L27:M32">
    <cfRule type="expression" dxfId="35" priority="10">
      <formula>$K27="CT (Contrôle terminal)"</formula>
    </cfRule>
  </conditionalFormatting>
  <conditionalFormatting sqref="M1:M26 L18:L26 M33:M1001 L33:L300">
    <cfRule type="expression" dxfId="34" priority="29">
      <formula>$K1="CT (Contrôle terminal)"</formula>
    </cfRule>
  </conditionalFormatting>
  <conditionalFormatting sqref="N1:O1001">
    <cfRule type="expression" dxfId="33" priority="4">
      <formula>$K1="CCI (CC Intégral)"</formula>
    </cfRule>
  </conditionalFormatting>
  <conditionalFormatting sqref="Q1:R1001">
    <cfRule type="expression" dxfId="32" priority="3">
      <formula>$P1="Autres"</formula>
    </cfRule>
  </conditionalFormatting>
  <conditionalFormatting sqref="S1:S1001">
    <cfRule type="expression" dxfId="31" priority="2">
      <formula>$P1="CT (Contrôle terminal)"</formula>
    </cfRule>
  </conditionalFormatting>
  <conditionalFormatting sqref="T18 A18:S26">
    <cfRule type="expression" dxfId="30" priority="26">
      <formula>$C18="Modification"</formula>
    </cfRule>
    <cfRule type="expression" dxfId="29" priority="27">
      <formula>$C18="Création"</formula>
    </cfRule>
    <cfRule type="expression" dxfId="28" priority="28">
      <formula>$C18="Fermeture"</formula>
    </cfRule>
  </conditionalFormatting>
  <conditionalFormatting sqref="T18">
    <cfRule type="expression" dxfId="27" priority="13">
      <formula>$P18="CT (Contrôle terminal)"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B41F7-DF99-472B-BCB2-FB4EAE84CD29}">
  <dimension ref="A1:W300"/>
  <sheetViews>
    <sheetView topLeftCell="A19" zoomScale="80" zoomScaleNormal="80" workbookViewId="0">
      <selection activeCell="K35" sqref="K35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89" t="s">
        <v>362</v>
      </c>
      <c r="B7" s="135" t="str">
        <f>'[1]Fiche Générale'!B3</f>
        <v>Portail_SHS</v>
      </c>
      <c r="C7" s="183" t="s">
        <v>363</v>
      </c>
      <c r="D7" s="139"/>
      <c r="E7" s="181" t="str">
        <f>'[1]Fiche Générale'!B4</f>
        <v>Sciences de l'Homme et de la Société</v>
      </c>
      <c r="F7" s="135"/>
      <c r="G7" s="139" t="s">
        <v>364</v>
      </c>
      <c r="H7" s="182" t="str">
        <f>'[1]Fiche Générale'!B5</f>
        <v>HPSHS18</v>
      </c>
      <c r="I7" s="182"/>
      <c r="J7" s="33"/>
      <c r="K7" s="18"/>
    </row>
    <row r="8" spans="1:19" ht="14.5" customHeight="1">
      <c r="A8" s="190"/>
      <c r="B8" s="135"/>
      <c r="C8" s="183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90"/>
      <c r="B9" s="135"/>
      <c r="C9" s="183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90"/>
      <c r="B10" s="135"/>
      <c r="C10" s="152" t="s">
        <v>181</v>
      </c>
      <c r="D10" s="152"/>
      <c r="E10" s="184">
        <f>'[1]Fiche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90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'[1]S4 Maquette'!B13</f>
        <v>2ème année de Portail</v>
      </c>
      <c r="C13" s="102"/>
      <c r="D13" s="163" t="s">
        <v>367</v>
      </c>
      <c r="E13" s="185">
        <f>'[1]S4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'[1]S4 Maquette'!B15</f>
        <v>Semestre 4</v>
      </c>
      <c r="C15" s="107"/>
      <c r="D15" s="163" t="s">
        <v>371</v>
      </c>
      <c r="E15" s="185">
        <f>'[1]S4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558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'[1]S4 Maquette'!B27</f>
        <v>UE DISCIPLINAIRE 1 : L'enquête et ses méthodes</v>
      </c>
      <c r="B27" s="42" t="str">
        <f>'[1]S4 Maquette'!C27</f>
        <v>UE</v>
      </c>
      <c r="C27" s="40" t="str">
        <f>'[1]S4 Maquette'!F27</f>
        <v>Modification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'[1]S4 Maquette'!B28</f>
        <v>Méthodologie de l'enquête 1</v>
      </c>
      <c r="B28" s="42" t="str">
        <f>'[1]S4 Maquette'!C28</f>
        <v>ECUE</v>
      </c>
      <c r="C28" s="40" t="str">
        <f>'[1]S4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16</v>
      </c>
      <c r="L28" s="38"/>
      <c r="M28" s="38"/>
      <c r="N28" s="38" t="s">
        <v>28</v>
      </c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'[1]S4 Maquette'!B29</f>
        <v>Terrain 1</v>
      </c>
      <c r="B29" s="42" t="str">
        <f>'[1]S4 Maquette'!C29</f>
        <v>ECUE</v>
      </c>
      <c r="C29" s="40" t="str">
        <f>'[1]S4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'[1]S4 Maquette'!B30</f>
        <v xml:space="preserve">UE DISCIPLINAIRE 2 : Ethnologie et questions contemporaines 2 </v>
      </c>
      <c r="B30" s="42" t="str">
        <f>'[1]S4 Maquette'!C30</f>
        <v>UE</v>
      </c>
      <c r="C30" s="40" t="str">
        <f>'[1]S4 Maquette'!F30</f>
        <v>Création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'[1]S4 Maquette'!B31</f>
        <v>Ethnologie du travail</v>
      </c>
      <c r="B31" s="42" t="str">
        <f>'[1]S4 Maquette'!C31</f>
        <v>ECUE</v>
      </c>
      <c r="C31" s="40" t="str">
        <f>'[1]S4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38"/>
      <c r="M31" s="38"/>
      <c r="N31" s="38" t="s">
        <v>17</v>
      </c>
      <c r="O31" s="38"/>
      <c r="P31" s="38" t="s">
        <v>16</v>
      </c>
      <c r="Q31" s="38" t="s">
        <v>28</v>
      </c>
      <c r="R31" s="38"/>
      <c r="S31" s="38"/>
      <c r="T31" s="43"/>
      <c r="W31"/>
    </row>
    <row r="32" spans="1:23" ht="30.75" customHeight="1">
      <c r="A32" s="42" t="str">
        <f>'[1]S4 Maquette'!B32</f>
        <v xml:space="preserve">L'anthropologie face aux défis économiques  </v>
      </c>
      <c r="B32" s="42" t="str">
        <f>'[1]S4 Maquette'!C32</f>
        <v>ECUE</v>
      </c>
      <c r="C32" s="40" t="str">
        <f>'[1]S4 Maquette'!F32</f>
        <v>Modification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 t="s">
        <v>16</v>
      </c>
      <c r="L32" s="38"/>
      <c r="M32" s="38"/>
      <c r="N32" s="38" t="s">
        <v>28</v>
      </c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'[1]S4 Maquette'!B33</f>
        <v>UE approfondissement dans la mention : Ethnologie-anthropologie 2</v>
      </c>
      <c r="B33" s="42" t="str">
        <f>'[1]S4 Maquette'!C33</f>
        <v>UE</v>
      </c>
      <c r="C33" s="40" t="str">
        <f>'[1]S4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'[1]S4 Maquette'!B34</f>
        <v>Concepts et objets de l'anthropologie 4</v>
      </c>
      <c r="B34" s="42" t="str">
        <f>'[1]S4 Maquette'!C34</f>
        <v>ECUE</v>
      </c>
      <c r="C34" s="40" t="str">
        <f>'[1]S4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'[1]S4 Maquette'!B35</f>
        <v>Anthropologie du corps et des faits religieux</v>
      </c>
      <c r="B35" s="42" t="str">
        <f>'[1]S4 Maquette'!C35</f>
        <v>ECUE</v>
      </c>
      <c r="C35" s="40" t="str">
        <f>'[1]S4 Maquette'!F35</f>
        <v>Création</v>
      </c>
      <c r="D35" s="19"/>
      <c r="E35" s="19" t="s">
        <v>388</v>
      </c>
      <c r="F35" s="19" t="s">
        <v>388</v>
      </c>
      <c r="G35" s="38" t="s">
        <v>388</v>
      </c>
      <c r="H35" s="38" t="s">
        <v>388</v>
      </c>
      <c r="I35" s="38" t="s">
        <v>388</v>
      </c>
      <c r="J35" s="38"/>
      <c r="K35" s="38" t="s">
        <v>16</v>
      </c>
      <c r="L35" s="38"/>
      <c r="M35" s="38"/>
      <c r="N35" s="38" t="s">
        <v>17</v>
      </c>
      <c r="O35" s="38"/>
      <c r="P35" s="38" t="s">
        <v>16</v>
      </c>
      <c r="Q35" s="38" t="s">
        <v>28</v>
      </c>
      <c r="R35" s="38"/>
      <c r="S35" s="38"/>
      <c r="T35" s="43"/>
      <c r="W35"/>
    </row>
    <row r="36" spans="1:23" ht="30.75" customHeight="1">
      <c r="A36" s="42" t="str">
        <f>'[1]S4 Maquette'!B36</f>
        <v xml:space="preserve">Approfondissement dans le Portail hors mention </v>
      </c>
      <c r="B36" s="42" t="str">
        <f>'[1]S4 Maquette'!C36</f>
        <v>UE</v>
      </c>
      <c r="C36" s="40">
        <f>'[1]S4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'[1]S4 Maquette'!B37</f>
        <v>Min 1 Max 1</v>
      </c>
      <c r="B37" s="42" t="str">
        <f>'[1]S4 Maquette'!C37</f>
        <v>OPTION</v>
      </c>
      <c r="C37" s="40">
        <f>'[1]S4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'[1]S4 Maquette'!B38</f>
        <v>UE Approfondissement Sociologie 2</v>
      </c>
      <c r="B38" s="42" t="str">
        <f>'[1]S4 Maquette'!C38</f>
        <v>UE</v>
      </c>
      <c r="C38" s="40">
        <f>'[1]S4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'[1]S4 Maquette'!B39</f>
        <v>Déviance et sociétés</v>
      </c>
      <c r="B39" s="42" t="str">
        <f>'[1]S4 Maquette'!C39</f>
        <v>ECUE</v>
      </c>
      <c r="C39" s="40">
        <f>'[1]S4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'[1]S4 Maquette'!B40</f>
        <v>Ville et sociétés</v>
      </c>
      <c r="B40" s="42" t="str">
        <f>'[1]S4 Maquette'!C40</f>
        <v>ECUE</v>
      </c>
      <c r="C40" s="40">
        <f>'[1]S4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'[1]S4 Maquette'!B41</f>
        <v>UE approfondissement géographie 2 : géographie Fondamentale 2</v>
      </c>
      <c r="B41" s="42" t="str">
        <f>'[1]S4 Maquette'!C41</f>
        <v>UE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'[1]S4 Maquette'!B42</f>
        <v>Géographie rurale</v>
      </c>
      <c r="B42" s="42" t="str">
        <f>'[1]S4 Maquette'!C42</f>
        <v>ECUE</v>
      </c>
      <c r="C42" s="40">
        <f>'[1]S4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'[1]S4 Maquette'!B43</f>
        <v>Hydrologie et géomorphologie fluviales</v>
      </c>
      <c r="B43" s="42" t="str">
        <f>'[1]S4 Maquette'!C43</f>
        <v>ECUE</v>
      </c>
      <c r="C43" s="40">
        <f>'[1]S4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'[1]S4 Maquette'!B44</f>
        <v>UE Approfondissement SEF 2 : Culture et Éducation</v>
      </c>
      <c r="B44" s="42" t="str">
        <f>'[1]S4 Maquette'!C44</f>
        <v>UE</v>
      </c>
      <c r="C44" s="40">
        <f>'[1]S4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'[1]S4 Maquette'!B45</f>
        <v>Culture scientifique et technologique (2)</v>
      </c>
      <c r="B45" s="42" t="str">
        <f>'[1]S4 Maquette'!C45</f>
        <v>ECUE</v>
      </c>
      <c r="C45" s="40">
        <f>'[1]S4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'[1]S4 Maquette'!B46</f>
        <v>Didactique des disciplines (2)</v>
      </c>
      <c r="B46" s="42" t="str">
        <f>'[1]S4 Maquette'!C46</f>
        <v>ECUE</v>
      </c>
      <c r="C46" s="40">
        <f>'[1]S4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'[1]S4 Maquette'!B47</f>
        <v>Les éducations à (numérique, santé, développment durable, etc.) (2)</v>
      </c>
      <c r="B47" s="42" t="str">
        <f>'[1]S4 Maquette'!C47</f>
        <v>ECUE</v>
      </c>
      <c r="C47" s="40">
        <f>'[1]S4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'[1]S4 Maquette'!B48</f>
        <v>UE approfondissement histoire 2</v>
      </c>
      <c r="B48" s="42" t="str">
        <f>'[1]S4 Maquette'!C48</f>
        <v>UE</v>
      </c>
      <c r="C48" s="40">
        <f>'[1]S4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'[1]S4 Maquette'!B49</f>
        <v>ECUE approfondissement préhistoire et histoire ancienne</v>
      </c>
      <c r="B49" s="42" t="str">
        <f>'[1]S4 Maquette'!C49</f>
        <v>BLOC</v>
      </c>
      <c r="C49" s="40">
        <f>'[1]S4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'[1]S4 Maquette'!B50</f>
        <v>Min 1 Max 1</v>
      </c>
      <c r="B50" s="42" t="str">
        <f>'[1]S4 Maquette'!C50</f>
        <v>OPTION</v>
      </c>
      <c r="C50" s="40">
        <f>'[1]S4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'[1]S4 Maquette'!B51</f>
        <v>UEA9  Préhistoire</v>
      </c>
      <c r="B51" s="42" t="str">
        <f>'[1]S4 Maquette'!C51</f>
        <v>ECUE</v>
      </c>
      <c r="C51" s="40">
        <f>'[1]S4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'[1]S4 Maquette'!B52</f>
        <v>UEA10 Histoire ancienne</v>
      </c>
      <c r="B52" s="42" t="str">
        <f>'[1]S4 Maquette'!C52</f>
        <v>ECUE</v>
      </c>
      <c r="C52" s="40">
        <f>'[1]S4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'[1]S4 Maquette'!B53</f>
        <v>UEA11 Histoire ancienne</v>
      </c>
      <c r="B53" s="42" t="str">
        <f>'[1]S4 Maquette'!C53</f>
        <v>ECUE</v>
      </c>
      <c r="C53" s="40">
        <f>'[1]S4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'[1]S4 Maquette'!B54</f>
        <v>UEA12 Histoire ancienne</v>
      </c>
      <c r="B54" s="42" t="str">
        <f>'[1]S4 Maquette'!C54</f>
        <v>ECUE</v>
      </c>
      <c r="C54" s="40">
        <f>'[1]S4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'[1]S4 Maquette'!B55</f>
        <v>ECUE approfondissement histoire médiévale</v>
      </c>
      <c r="B55" s="42" t="str">
        <f>'[1]S4 Maquette'!C55</f>
        <v>BLOC</v>
      </c>
      <c r="C55" s="40">
        <f>'[1]S4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'[1]S4 Maquette'!B56</f>
        <v>Min 1 Max 1</v>
      </c>
      <c r="B56" s="42" t="str">
        <f>'[1]S4 Maquette'!C56</f>
        <v>OPTION</v>
      </c>
      <c r="C56" s="40">
        <f>'[1]S4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'[1]S4 Maquette'!B57</f>
        <v>UEA13 Histoire médiévale</v>
      </c>
      <c r="B57" s="42" t="str">
        <f>'[1]S4 Maquette'!C57</f>
        <v>ECUE</v>
      </c>
      <c r="C57" s="40">
        <f>'[1]S4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'[1]S4 Maquette'!B58</f>
        <v>UEA14 Histoire médiévale</v>
      </c>
      <c r="B58" s="42" t="str">
        <f>'[1]S4 Maquette'!C58</f>
        <v>ECUE</v>
      </c>
      <c r="C58" s="40">
        <f>'[1]S4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'[1]S4 Maquette'!B59</f>
        <v>UEA15 Histoire médiévale</v>
      </c>
      <c r="B59" s="42" t="str">
        <f>'[1]S4 Maquette'!C59</f>
        <v>ECUE</v>
      </c>
      <c r="C59" s="40">
        <f>'[1]S4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'[1]S4 Maquette'!B60</f>
        <v>UEA16 Histoire médiévale</v>
      </c>
      <c r="B60" s="42" t="str">
        <f>'[1]S4 Maquette'!C60</f>
        <v>ECUE</v>
      </c>
      <c r="C60" s="40">
        <f>'[1]S4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'[1]S4 Maquette'!B61</f>
        <v>0</v>
      </c>
      <c r="B61" s="42">
        <f>'[1]S4 Maquette'!C61</f>
        <v>0</v>
      </c>
      <c r="C61" s="40">
        <f>'[1]S4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'[1]S4 Maquette'!B62</f>
        <v>0</v>
      </c>
      <c r="B62" s="42">
        <f>'[1]S4 Maquette'!C62</f>
        <v>0</v>
      </c>
      <c r="C62" s="40">
        <f>'[1]S4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'[1]S4 Maquette'!B63</f>
        <v>0</v>
      </c>
      <c r="B63" s="42">
        <f>'[1]S4 Maquette'!C63</f>
        <v>0</v>
      </c>
      <c r="C63" s="40">
        <f>'[1]S4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'[1]S4 Maquette'!B64</f>
        <v>0</v>
      </c>
      <c r="B64" s="42">
        <f>'[1]S4 Maquette'!C64</f>
        <v>0</v>
      </c>
      <c r="C64" s="40">
        <f>'[1]S4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'[1]S4 Maquette'!B65</f>
        <v>0</v>
      </c>
      <c r="B65" s="42">
        <f>'[1]S4 Maquette'!C65</f>
        <v>0</v>
      </c>
      <c r="C65" s="40">
        <f>'[1]S4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'[1]S4 Maquette'!B66</f>
        <v>0</v>
      </c>
      <c r="B66" s="42">
        <f>'[1]S4 Maquette'!C66</f>
        <v>0</v>
      </c>
      <c r="C66" s="40">
        <f>'[1]S4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'[1]S4 Maquette'!B67</f>
        <v>0</v>
      </c>
      <c r="B67" s="42">
        <f>'[1]S4 Maquette'!C67</f>
        <v>0</v>
      </c>
      <c r="C67" s="40">
        <f>'[1]S4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'[1]S4 Maquette'!B68</f>
        <v>0</v>
      </c>
      <c r="B68" s="42">
        <f>'[1]S4 Maquette'!C68</f>
        <v>0</v>
      </c>
      <c r="C68" s="40">
        <f>'[1]S4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'[1]S4 Maquette'!B69</f>
        <v>0</v>
      </c>
      <c r="B69" s="42">
        <f>'[1]S4 Maquette'!C69</f>
        <v>0</v>
      </c>
      <c r="C69" s="40">
        <f>'[1]S4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'[1]S4 Maquette'!B70</f>
        <v>0</v>
      </c>
      <c r="B70" s="42">
        <f>'[1]S4 Maquette'!C70</f>
        <v>0</v>
      </c>
      <c r="C70" s="40">
        <f>'[1]S4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'[1]S4 Maquette'!B71</f>
        <v>0</v>
      </c>
      <c r="B71" s="42">
        <f>'[1]S4 Maquette'!C71</f>
        <v>0</v>
      </c>
      <c r="C71" s="40">
        <f>'[1]S4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'[1]S4 Maquette'!B72</f>
        <v>0</v>
      </c>
      <c r="B72" s="42">
        <f>'[1]S4 Maquette'!C72</f>
        <v>0</v>
      </c>
      <c r="C72" s="40">
        <f>'[1]S4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'[1]S4 Maquette'!B73</f>
        <v>0</v>
      </c>
      <c r="B73" s="42">
        <f>'[1]S4 Maquette'!C73</f>
        <v>0</v>
      </c>
      <c r="C73" s="40">
        <f>'[1]S4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'[1]S4 Maquette'!B74</f>
        <v>0</v>
      </c>
      <c r="B74" s="42">
        <f>'[1]S4 Maquette'!C74</f>
        <v>0</v>
      </c>
      <c r="C74" s="40">
        <f>'[1]S4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'[1]S4 Maquette'!B75</f>
        <v>0</v>
      </c>
      <c r="B75" s="42">
        <f>'[1]S4 Maquette'!C75</f>
        <v>0</v>
      </c>
      <c r="C75" s="40">
        <f>'[1]S4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'[1]S4 Maquette'!B76</f>
        <v>0</v>
      </c>
      <c r="B76" s="42">
        <f>'[1]S4 Maquette'!C76</f>
        <v>0</v>
      </c>
      <c r="C76" s="40">
        <f>'[1]S4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'[1]S4 Maquette'!B77</f>
        <v>0</v>
      </c>
      <c r="B77" s="42">
        <f>'[1]S4 Maquette'!C77</f>
        <v>0</v>
      </c>
      <c r="C77" s="40">
        <f>'[1]S4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'[1]S4 Maquette'!B78</f>
        <v>0</v>
      </c>
      <c r="B78" s="42">
        <f>'[1]S4 Maquette'!C78</f>
        <v>0</v>
      </c>
      <c r="C78" s="40">
        <f>'[1]S4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'[1]S4 Maquette'!B79</f>
        <v>0</v>
      </c>
      <c r="B79" s="42">
        <f>'[1]S4 Maquette'!C79</f>
        <v>0</v>
      </c>
      <c r="C79" s="40">
        <f>'[1]S4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'[1]S4 Maquette'!B80</f>
        <v>0</v>
      </c>
      <c r="B80" s="42">
        <f>'[1]S4 Maquette'!C80</f>
        <v>0</v>
      </c>
      <c r="C80" s="40">
        <f>'[1]S4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'[1]S4 Maquette'!B81</f>
        <v>0</v>
      </c>
      <c r="B81" s="42">
        <f>'[1]S4 Maquette'!C81</f>
        <v>0</v>
      </c>
      <c r="C81" s="40">
        <f>'[1]S4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'[1]S4 Maquette'!B82</f>
        <v>0</v>
      </c>
      <c r="B82" s="42">
        <f>'[1]S4 Maquette'!C82</f>
        <v>0</v>
      </c>
      <c r="C82" s="40">
        <f>'[1]S4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'[1]S4 Maquette'!B83</f>
        <v>0</v>
      </c>
      <c r="B83" s="42">
        <f>'[1]S4 Maquette'!C83</f>
        <v>0</v>
      </c>
      <c r="C83" s="40">
        <f>'[1]S4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'[1]S4 Maquette'!B84</f>
        <v>0</v>
      </c>
      <c r="B84" s="42">
        <f>'[1]S4 Maquette'!C84</f>
        <v>0</v>
      </c>
      <c r="C84" s="40">
        <f>'[1]S4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" priority="15">
      <formula>$C1="Parcours Pédagogique"</formula>
    </cfRule>
    <cfRule type="expression" dxfId="25" priority="17">
      <formula>$C1="OPTION"</formula>
    </cfRule>
    <cfRule type="expression" dxfId="24" priority="16">
      <formula>$C1="BLOC"</formula>
    </cfRule>
  </conditionalFormatting>
  <conditionalFormatting sqref="A18:S26 T18">
    <cfRule type="expression" dxfId="23" priority="22">
      <formula>$C18="Modification MCC"</formula>
    </cfRule>
  </conditionalFormatting>
  <conditionalFormatting sqref="A27:S300">
    <cfRule type="expression" dxfId="22" priority="6">
      <formula>$C27="Modification MCC"</formula>
    </cfRule>
    <cfRule type="expression" dxfId="21" priority="7">
      <formula>$C27="Modification"</formula>
    </cfRule>
    <cfRule type="expression" dxfId="20" priority="8">
      <formula>$C27="Création"</formula>
    </cfRule>
    <cfRule type="expression" dxfId="19" priority="9">
      <formula>$C27="Fermeture"</formula>
    </cfRule>
  </conditionalFormatting>
  <conditionalFormatting sqref="B1:S7 C8:S9 C10 E10 J10:S11 B12:M12 P12 B13:L13 B14:N14 P14:S17 B15:M17 B301:S999">
    <cfRule type="expression" dxfId="18" priority="21">
      <formula>$D1="Fermeture"</formula>
    </cfRule>
    <cfRule type="expression" dxfId="17" priority="20">
      <formula>$D1="Création"</formula>
    </cfRule>
    <cfRule type="expression" dxfId="16" priority="19">
      <formula>$D1="Modification"</formula>
    </cfRule>
  </conditionalFormatting>
  <conditionalFormatting sqref="B1:S7 C8:S9 J10:S11 B12:M12 B13:L13 B14:N14 B15:M17 C10 E10 B301:S999 P14:S17 P12">
    <cfRule type="expression" dxfId="15" priority="18">
      <formula>$D1="Modification MCC"</formula>
    </cfRule>
  </conditionalFormatting>
  <conditionalFormatting sqref="C1:S9 C10 E10 J10:S11">
    <cfRule type="expression" dxfId="14" priority="12">
      <formula>$B1="Option"</formula>
    </cfRule>
  </conditionalFormatting>
  <conditionalFormatting sqref="C12:S1001">
    <cfRule type="expression" dxfId="13" priority="1">
      <formula>$B12="Option"</formula>
    </cfRule>
  </conditionalFormatting>
  <conditionalFormatting sqref="J1:J26">
    <cfRule type="expression" dxfId="12" priority="14">
      <formula>$I1="NON"</formula>
    </cfRule>
  </conditionalFormatting>
  <conditionalFormatting sqref="J27:J1001">
    <cfRule type="expression" dxfId="11" priority="5">
      <formula>$I27="NON"</formula>
    </cfRule>
  </conditionalFormatting>
  <conditionalFormatting sqref="L18:L26">
    <cfRule type="expression" dxfId="10" priority="27">
      <formula>$K18="CCI (CC Intégral)"</formula>
    </cfRule>
  </conditionalFormatting>
  <conditionalFormatting sqref="L27:L300">
    <cfRule type="expression" dxfId="9" priority="11">
      <formula>$K27="CCI (CC Intégral)"</formula>
    </cfRule>
  </conditionalFormatting>
  <conditionalFormatting sqref="L27:M32">
    <cfRule type="expression" dxfId="8" priority="10">
      <formula>$K27="CT (Contrôle terminal)"</formula>
    </cfRule>
  </conditionalFormatting>
  <conditionalFormatting sqref="M1:M26 L18:L26 M33:M1001 L33:L300">
    <cfRule type="expression" dxfId="7" priority="26">
      <formula>$K1="CT (Contrôle terminal)"</formula>
    </cfRule>
  </conditionalFormatting>
  <conditionalFormatting sqref="N1:O1001">
    <cfRule type="expression" dxfId="6" priority="4">
      <formula>$K1="CCI (CC Intégral)"</formula>
    </cfRule>
  </conditionalFormatting>
  <conditionalFormatting sqref="Q1:R1001">
    <cfRule type="expression" dxfId="5" priority="3">
      <formula>$P1="Autres"</formula>
    </cfRule>
  </conditionalFormatting>
  <conditionalFormatting sqref="S1:S1001">
    <cfRule type="expression" dxfId="4" priority="2">
      <formula>$P1="CT (Contrôle terminal)"</formula>
    </cfRule>
  </conditionalFormatting>
  <conditionalFormatting sqref="T18 A18:S26">
    <cfRule type="expression" dxfId="3" priority="23">
      <formula>$C18="Modification"</formula>
    </cfRule>
    <cfRule type="expression" dxfId="2" priority="24">
      <formula>$C18="Création"</formula>
    </cfRule>
    <cfRule type="expression" dxfId="1" priority="25">
      <formula>$C18="Fermeture"</formula>
    </cfRule>
  </conditionalFormatting>
  <conditionalFormatting sqref="T18">
    <cfRule type="expression" dxfId="0" priority="13">
      <formula>$P18="CT (Contrôle terminal)"</formula>
    </cfRule>
  </conditionalFormatting>
  <dataValidations count="6">
    <dataValidation type="list" allowBlank="1" showInputMessage="1" showErrorMessage="1" sqref="E19:I300" xr:uid="{A3ABC6A7-6102-447B-AF72-0223119D091D}">
      <formula1>"OUI, NON"</formula1>
    </dataValidation>
    <dataValidation type="list" allowBlank="1" showInputMessage="1" showErrorMessage="1" sqref="P19:P300" xr:uid="{1149EF67-E5FD-4274-8E81-39F36A670B87}">
      <formula1>"CT (Contrôle terminal), Autres"</formula1>
    </dataValidation>
    <dataValidation type="list" allowBlank="1" showInputMessage="1" showErrorMessage="1" sqref="D1:D6" xr:uid="{481BDB0C-EC07-484C-827B-43B3C43C498F}">
      <formula1>"Obligatoire, Facultatif, Complémentaire"</formula1>
    </dataValidation>
    <dataValidation type="list" allowBlank="1" showInputMessage="1" showErrorMessage="1" sqref="C19:C300" xr:uid="{9B2A9C99-4C62-4FA9-9219-683A0E717780}">
      <formula1>"Modification MCC"</formula1>
    </dataValidation>
    <dataValidation type="list" allowBlank="1" showInputMessage="1" showErrorMessage="1" sqref="K19:K300" xr:uid="{E205559D-368C-4C53-B2AA-5874F9B102CC}">
      <formula1>List_Controle2</formula1>
    </dataValidation>
    <dataValidation type="list" allowBlank="1" showInputMessage="1" showErrorMessage="1" sqref="Q19:Q300 N19:N300" xr:uid="{15F1F537-E986-47E8-979C-A02A83314526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5" customWidth="1"/>
    <col min="30" max="30" width="18.5" customWidth="1"/>
  </cols>
  <sheetData>
    <row r="1" spans="1:30">
      <c r="A1" s="111" t="s">
        <v>141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AA1" s="102" t="s">
        <v>142</v>
      </c>
      <c r="AB1" s="102"/>
      <c r="AC1" s="102"/>
      <c r="AD1" s="102"/>
    </row>
    <row r="2" spans="1:30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AA2" s="102"/>
      <c r="AB2" s="102"/>
      <c r="AC2" s="102"/>
      <c r="AD2" s="102"/>
    </row>
    <row r="3" spans="1:30" ht="24.75" customHeight="1">
      <c r="A3" s="102" t="s">
        <v>143</v>
      </c>
      <c r="B3" s="102"/>
      <c r="C3" s="102"/>
      <c r="D3" s="102" t="s">
        <v>144</v>
      </c>
      <c r="E3" s="102"/>
      <c r="F3" s="102"/>
      <c r="G3" s="102" t="s">
        <v>145</v>
      </c>
      <c r="H3" s="102"/>
      <c r="I3" s="102"/>
      <c r="J3" s="102" t="s">
        <v>146</v>
      </c>
      <c r="K3" s="102"/>
      <c r="L3" s="102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930</v>
      </c>
      <c r="B5" s="9">
        <f>SUM('S1 Maquette'!J19:J300)</f>
        <v>908</v>
      </c>
      <c r="C5" s="9">
        <f>SUM('S1 Maquette'!K19:K300)</f>
        <v>0</v>
      </c>
      <c r="D5" s="9">
        <f>SUM(AB4:AB291)</f>
        <v>966</v>
      </c>
      <c r="E5" s="9">
        <f>SUM('S2 Maquette'!J19:J300)</f>
        <v>924</v>
      </c>
      <c r="F5" s="9">
        <f>SUM('S2 Maquette'!K19:K300)</f>
        <v>0</v>
      </c>
      <c r="G5" s="9">
        <f>SUM(AC4:AC291)</f>
        <v>327</v>
      </c>
      <c r="H5" s="9">
        <f>SUM('S3 Maquette'!J19:J300)</f>
        <v>200</v>
      </c>
      <c r="I5" s="9">
        <f>SUM('S3 Maquette'!K19:K300)</f>
        <v>0</v>
      </c>
      <c r="J5" s="9">
        <f>SUM(AD4:AD291)</f>
        <v>309</v>
      </c>
      <c r="K5" s="9">
        <f>SUM('S4 Maquette'!J19:J300)</f>
        <v>216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>
      <c r="A6" s="102" t="s">
        <v>149</v>
      </c>
      <c r="B6" s="102"/>
      <c r="C6" s="102"/>
      <c r="D6" s="102" t="s">
        <v>149</v>
      </c>
      <c r="E6" s="102"/>
      <c r="F6" s="102"/>
      <c r="G6" s="102" t="s">
        <v>149</v>
      </c>
      <c r="H6" s="102"/>
      <c r="I6" s="102"/>
      <c r="J6" s="102" t="s">
        <v>149</v>
      </c>
      <c r="K6" s="102"/>
      <c r="L6" s="102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102">
        <f>SUM(A5,B5,C5)</f>
        <v>1838</v>
      </c>
      <c r="B7" s="102"/>
      <c r="C7" s="102"/>
      <c r="D7" s="102">
        <f>SUM(D5,E5,F5)</f>
        <v>1890</v>
      </c>
      <c r="E7" s="102"/>
      <c r="F7" s="102"/>
      <c r="G7" s="102">
        <f>SUM(G5,H5,I5)</f>
        <v>527</v>
      </c>
      <c r="H7" s="102"/>
      <c r="I7" s="102"/>
      <c r="J7" s="102">
        <f>SUM(J5,K5,L5)</f>
        <v>525</v>
      </c>
      <c r="K7" s="102"/>
      <c r="L7" s="102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05" t="s">
        <v>149</v>
      </c>
      <c r="B8" s="106"/>
      <c r="C8" s="106"/>
      <c r="D8" s="106"/>
      <c r="E8" s="106"/>
      <c r="F8" s="107"/>
      <c r="G8" s="105" t="s">
        <v>149</v>
      </c>
      <c r="H8" s="106"/>
      <c r="I8" s="106"/>
      <c r="J8" s="106"/>
      <c r="K8" s="106"/>
      <c r="L8" s="10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8"/>
      <c r="B9" s="109"/>
      <c r="C9" s="109"/>
      <c r="D9" s="109"/>
      <c r="E9" s="109"/>
      <c r="F9" s="110"/>
      <c r="G9" s="108"/>
      <c r="H9" s="109"/>
      <c r="I9" s="109"/>
      <c r="J9" s="109"/>
      <c r="K9" s="109"/>
      <c r="L9" s="11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05">
        <f>SUM(A7,D7)</f>
        <v>3728</v>
      </c>
      <c r="B10" s="106"/>
      <c r="C10" s="106"/>
      <c r="D10" s="106"/>
      <c r="E10" s="106"/>
      <c r="F10" s="107"/>
      <c r="G10" s="105">
        <f>SUM(G7,J7)</f>
        <v>1052</v>
      </c>
      <c r="H10" s="106"/>
      <c r="I10" s="106"/>
      <c r="J10" s="106"/>
      <c r="K10" s="106"/>
      <c r="L10" s="10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8"/>
      <c r="B11" s="109"/>
      <c r="C11" s="109"/>
      <c r="D11" s="109"/>
      <c r="E11" s="109"/>
      <c r="F11" s="110"/>
      <c r="G11" s="108"/>
      <c r="H11" s="109"/>
      <c r="I11" s="109"/>
      <c r="J11" s="109"/>
      <c r="K11" s="109"/>
      <c r="L11" s="11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18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>
      <c r="A14" s="104" t="s">
        <v>150</v>
      </c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N14" s="103" t="s">
        <v>151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AA14" s="9">
        <f>'S1 Maquette'!I29*1.5</f>
        <v>18</v>
      </c>
      <c r="AB14" s="9">
        <f>'S2 Maquette'!I29*1.5</f>
        <v>18</v>
      </c>
      <c r="AC14" s="9">
        <f>'S3 Maquette'!I29*1.5</f>
        <v>18</v>
      </c>
      <c r="AD14" s="9">
        <f>'S4 Maquette'!I29*1.5</f>
        <v>0</v>
      </c>
    </row>
    <row r="15" spans="1:30" ht="20.5" customHeight="1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25" customHeight="1">
      <c r="A16" s="102" t="s">
        <v>143</v>
      </c>
      <c r="B16" s="102"/>
      <c r="C16" s="102"/>
      <c r="D16" s="99" t="s">
        <v>144</v>
      </c>
      <c r="E16" s="100"/>
      <c r="F16" s="101"/>
      <c r="G16" s="102" t="s">
        <v>145</v>
      </c>
      <c r="H16" s="102"/>
      <c r="I16" s="102"/>
      <c r="J16" s="102" t="s">
        <v>146</v>
      </c>
      <c r="K16" s="102"/>
      <c r="L16" s="102"/>
      <c r="N16" s="102" t="s">
        <v>143</v>
      </c>
      <c r="O16" s="102"/>
      <c r="P16" s="102"/>
      <c r="Q16" s="102" t="s">
        <v>144</v>
      </c>
      <c r="R16" s="102"/>
      <c r="S16" s="102"/>
      <c r="T16" s="102" t="s">
        <v>145</v>
      </c>
      <c r="U16" s="102"/>
      <c r="V16" s="102"/>
      <c r="W16" s="102" t="s">
        <v>146</v>
      </c>
      <c r="X16" s="102"/>
      <c r="Y16" s="102"/>
      <c r="AA16" s="9">
        <f>'S1 Maquette'!I31*1.5</f>
        <v>45</v>
      </c>
      <c r="AB16" s="9">
        <f>'S2 Maquette'!I31*1.5</f>
        <v>45</v>
      </c>
      <c r="AC16" s="9">
        <f>'S3 Maquette'!I31*1.5</f>
        <v>18</v>
      </c>
      <c r="AD16" s="9">
        <f>'S4 Maquette'!I31*1.5</f>
        <v>18</v>
      </c>
    </row>
    <row r="17" spans="1:30" ht="25.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18</v>
      </c>
      <c r="AD17" s="9">
        <f>'S4 Maquette'!I32*1.5</f>
        <v>18</v>
      </c>
    </row>
    <row r="18" spans="1:30" ht="25.5" customHeight="1">
      <c r="A18" s="9">
        <f>A5-N18</f>
        <v>126</v>
      </c>
      <c r="B18" s="9">
        <f>B5-O18</f>
        <v>24</v>
      </c>
      <c r="C18" s="9">
        <f>C5-P18</f>
        <v>0</v>
      </c>
      <c r="D18" s="9">
        <f t="shared" ref="D18:K18" si="0">D5-Q18</f>
        <v>126</v>
      </c>
      <c r="E18" s="9">
        <f t="shared" si="0"/>
        <v>24</v>
      </c>
      <c r="F18" s="9">
        <f t="shared" ca="1" si="0"/>
        <v>0</v>
      </c>
      <c r="G18" s="9">
        <f t="shared" si="0"/>
        <v>117</v>
      </c>
      <c r="H18" s="9">
        <f t="shared" si="0"/>
        <v>40</v>
      </c>
      <c r="I18" s="9">
        <f t="shared" si="0"/>
        <v>0</v>
      </c>
      <c r="J18" s="9">
        <f t="shared" si="0"/>
        <v>99</v>
      </c>
      <c r="K18" s="9">
        <f t="shared" si="0"/>
        <v>56</v>
      </c>
      <c r="L18" s="9">
        <f>L5-Y18</f>
        <v>0</v>
      </c>
      <c r="N18" s="9">
        <f>SUMIF('S1 Maquette'!M19:M300,"Portée",'S1 Maquette'!I19:I300)*1.5</f>
        <v>804</v>
      </c>
      <c r="O18" s="9">
        <f>SUMIF('S1 Maquette'!M19:M300,"Portée",'S1 Maquette'!J19:J300)</f>
        <v>884</v>
      </c>
      <c r="P18" s="9">
        <f>SUMIF('S1 Maquette'!M19:M300,"Portée",'S1 Maquette'!K19:K300)</f>
        <v>0</v>
      </c>
      <c r="Q18" s="9">
        <f>SUMIF('S2 Maquette'!M19:M300,"Portée",'S2 Maquette'!I19:I300)*1.5</f>
        <v>840</v>
      </c>
      <c r="R18" s="9">
        <f>SUMIF('S2 Maquette'!M19:M300,"Portée",'S2 Maquette'!J19:J300)</f>
        <v>900</v>
      </c>
      <c r="S18" s="9">
        <f ca="1">SUMIF('S2 Maquette'!M9:M300,"Portée",'S2 Maquette'!K19:K300)</f>
        <v>0</v>
      </c>
      <c r="T18" s="9">
        <f>SUMIF('S3 Maquette'!M19:M300,"Portée",'S3 Maquette'!I19:I300)*1.5</f>
        <v>210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210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02" t="s">
        <v>149</v>
      </c>
      <c r="B19" s="102"/>
      <c r="C19" s="102"/>
      <c r="D19" s="102" t="s">
        <v>149</v>
      </c>
      <c r="E19" s="102"/>
      <c r="F19" s="102"/>
      <c r="G19" s="102" t="s">
        <v>149</v>
      </c>
      <c r="H19" s="102"/>
      <c r="I19" s="102"/>
      <c r="J19" s="102" t="s">
        <v>149</v>
      </c>
      <c r="K19" s="102"/>
      <c r="L19" s="102"/>
      <c r="AA19" s="9">
        <f>'S1 Maquette'!I34*1.5</f>
        <v>45</v>
      </c>
      <c r="AB19" s="9">
        <f>'S2 Maquette'!I34*1.5</f>
        <v>45</v>
      </c>
      <c r="AC19" s="9">
        <f>'S3 Maquette'!I34*1.5</f>
        <v>22.5</v>
      </c>
      <c r="AD19" s="9">
        <f>'S4 Maquette'!I34*1.5</f>
        <v>22.5</v>
      </c>
    </row>
    <row r="20" spans="1:30" ht="26.25" customHeight="1">
      <c r="A20" s="102">
        <f>SUM(A18,B18,C18)</f>
        <v>150</v>
      </c>
      <c r="B20" s="102"/>
      <c r="C20" s="102"/>
      <c r="D20" s="102">
        <f ca="1">SUM(D18,E18,F18)</f>
        <v>150</v>
      </c>
      <c r="E20" s="102"/>
      <c r="F20" s="102"/>
      <c r="G20" s="102">
        <f>SUM(G18,H18,I18)</f>
        <v>157</v>
      </c>
      <c r="H20" s="102"/>
      <c r="I20" s="102"/>
      <c r="J20" s="102">
        <f>SUM(J18,K18,L18)</f>
        <v>155</v>
      </c>
      <c r="K20" s="102"/>
      <c r="L20" s="102"/>
      <c r="AA20" s="9">
        <f>'S1 Maquette'!I35*1.5</f>
        <v>0</v>
      </c>
      <c r="AB20" s="9">
        <f>'S2 Maquette'!I35*1.5</f>
        <v>0</v>
      </c>
      <c r="AC20" s="9">
        <f>'S3 Maquette'!I35*1.5</f>
        <v>22.5</v>
      </c>
      <c r="AD20" s="9">
        <f>'S4 Maquette'!I35*1.5</f>
        <v>22.5</v>
      </c>
    </row>
    <row r="21" spans="1:30" ht="30.75" customHeight="1">
      <c r="A21" s="99" t="s">
        <v>149</v>
      </c>
      <c r="B21" s="100"/>
      <c r="C21" s="100"/>
      <c r="D21" s="100"/>
      <c r="E21" s="100"/>
      <c r="F21" s="101"/>
      <c r="G21" s="99" t="s">
        <v>149</v>
      </c>
      <c r="H21" s="100"/>
      <c r="I21" s="100"/>
      <c r="J21" s="100"/>
      <c r="K21" s="100"/>
      <c r="L21" s="101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5" customHeight="1">
      <c r="A22" s="99">
        <f ca="1">SUM(A20,D20)</f>
        <v>300</v>
      </c>
      <c r="B22" s="100"/>
      <c r="C22" s="100"/>
      <c r="D22" s="100"/>
      <c r="E22" s="100"/>
      <c r="F22" s="101"/>
      <c r="G22" s="99">
        <f>SUM(G20,J20)</f>
        <v>312</v>
      </c>
      <c r="H22" s="100"/>
      <c r="I22" s="100"/>
      <c r="J22" s="100"/>
      <c r="K22" s="100"/>
      <c r="L22" s="101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30</v>
      </c>
      <c r="AD24" s="9">
        <f>'S4 Maquette'!I39*1.5</f>
        <v>30</v>
      </c>
    </row>
    <row r="25" spans="1:30">
      <c r="AA25" s="9">
        <f>'S1 Maquette'!I40*1.5</f>
        <v>30</v>
      </c>
      <c r="AB25" s="9">
        <f>'S2 Maquette'!I40*1.5</f>
        <v>30</v>
      </c>
      <c r="AC25" s="9">
        <f>'S3 Maquette'!I40*1.5</f>
        <v>30</v>
      </c>
      <c r="AD25" s="9">
        <f>'S4 Maquette'!I40*1.5</f>
        <v>30</v>
      </c>
    </row>
    <row r="26" spans="1:30">
      <c r="AA26" s="9">
        <f>'S1 Maquette'!I41*1.5</f>
        <v>30</v>
      </c>
      <c r="AB26" s="9">
        <f>'S2 Maquette'!I41*1.5</f>
        <v>30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30</v>
      </c>
      <c r="AC27" s="9">
        <f>'S3 Maquette'!I42*1.5</f>
        <v>30</v>
      </c>
      <c r="AD27" s="9">
        <f>'S4 Maquette'!I42*1.5</f>
        <v>30</v>
      </c>
    </row>
    <row r="28" spans="1:30">
      <c r="AA28" s="9">
        <f>'S1 Maquette'!I43*1.5</f>
        <v>30</v>
      </c>
      <c r="AB28" s="9">
        <f>'S2 Maquette'!I43*1.5</f>
        <v>0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0</v>
      </c>
      <c r="AB29" s="9">
        <f>'S2 Maquette'!I44*1.5</f>
        <v>30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30</v>
      </c>
      <c r="AD30" s="9">
        <f>'S4 Maquette'!I45*1.5</f>
        <v>30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30</v>
      </c>
      <c r="AB34" s="9">
        <f>'S2 Maquette'!I49*1.5</f>
        <v>30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Maquette'!I52*1.5</f>
        <v>30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30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21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21</v>
      </c>
      <c r="AB42" s="9">
        <f>'S2 Maquette'!I57*1.5</f>
        <v>15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15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Maquette'!I60*1.5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30</v>
      </c>
      <c r="AB46" s="9">
        <f>'S2 Maquette'!I61*1.5</f>
        <v>30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30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30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30</v>
      </c>
      <c r="AB51" s="9">
        <f>'S2 Maquette'!I66*1.5</f>
        <v>30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30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30</v>
      </c>
      <c r="AB72" s="9">
        <f>'S2 Maquette'!I87*1.5</f>
        <v>30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30</v>
      </c>
      <c r="AB73" s="9">
        <f>'S2 Maquette'!I88*1.5</f>
        <v>30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30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30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30</v>
      </c>
      <c r="AB81" s="9">
        <f>'S2 Maquette'!I96*1.5</f>
        <v>30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30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30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30</v>
      </c>
      <c r="AB84" s="9">
        <f>'S2 Maquette'!I99*1.5</f>
        <v>30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30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21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21</v>
      </c>
      <c r="AB89" s="9">
        <f>'S2 Maquette'!I104*1.5</f>
        <v>15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15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30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30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30</v>
      </c>
      <c r="AB93" s="9">
        <f>'S2 Maquette'!I108*1.5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30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30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30</v>
      </c>
      <c r="AB98" s="9">
        <f>'S2 Maquette'!I113*1.5</f>
        <v>30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30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2" zoomScale="150" zoomScaleNormal="150" workbookViewId="0">
      <selection activeCell="A38" sqref="A38:D39"/>
    </sheetView>
  </sheetViews>
  <sheetFormatPr baseColWidth="10" defaultColWidth="11.5" defaultRowHeight="15"/>
  <cols>
    <col min="1" max="1" width="42.5" customWidth="1"/>
    <col min="2" max="3" width="66.5" bestFit="1" customWidth="1"/>
    <col min="4" max="5" width="50" bestFit="1" customWidth="1"/>
  </cols>
  <sheetData>
    <row r="1" spans="1:160" ht="39.75" customHeight="1">
      <c r="A1" s="126" t="s">
        <v>152</v>
      </c>
      <c r="B1" s="126"/>
      <c r="C1" s="126"/>
      <c r="D1" s="126"/>
      <c r="E1" s="12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>
      <c r="A2" s="47" t="s">
        <v>153</v>
      </c>
      <c r="B2" s="45"/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1" t="s">
        <v>154</v>
      </c>
      <c r="B3" s="9" t="s">
        <v>76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155</v>
      </c>
      <c r="B4" s="121" t="s">
        <v>36</v>
      </c>
      <c r="C4" s="121"/>
      <c r="D4" s="12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156</v>
      </c>
      <c r="B5" s="9" t="str">
        <f>IFERROR(VLOOKUP(B4,tab_code_dip,2,FALSE),"-")</f>
        <v>HPSHS18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1" t="s">
        <v>10</v>
      </c>
      <c r="C6" s="16" t="s">
        <v>10</v>
      </c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>
      <c r="A8" s="124" t="s">
        <v>157</v>
      </c>
      <c r="B8" s="124"/>
      <c r="C8" s="124"/>
      <c r="D8" s="12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6" t="s">
        <v>158</v>
      </c>
      <c r="B9" s="125"/>
      <c r="C9" s="125"/>
      <c r="D9" s="12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2" t="s">
        <v>159</v>
      </c>
      <c r="B13" s="122" t="s">
        <v>160</v>
      </c>
      <c r="C13" s="122" t="s">
        <v>161</v>
      </c>
      <c r="D13" s="122" t="s">
        <v>162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3"/>
      <c r="B14" s="123"/>
      <c r="C14" s="123"/>
      <c r="D14" s="12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2">
        <f>Calcul!A10</f>
        <v>3728</v>
      </c>
      <c r="B15" s="122">
        <f ca="1">Calcul!A22</f>
        <v>300</v>
      </c>
      <c r="C15" s="122">
        <f>Calcul!G10</f>
        <v>1052</v>
      </c>
      <c r="D15" s="122">
        <f>Calcul!G22</f>
        <v>312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>
      <c r="A16" s="123"/>
      <c r="B16" s="123"/>
      <c r="C16" s="123"/>
      <c r="D16" s="12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3" t="s">
        <v>163</v>
      </c>
      <c r="B19" s="133"/>
      <c r="C19" s="133"/>
      <c r="D19" s="13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164</v>
      </c>
      <c r="E20" s="2"/>
      <c r="F20" s="2"/>
      <c r="G20" s="2"/>
      <c r="H20" s="2"/>
      <c r="I20" s="2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28" t="s">
        <v>166</v>
      </c>
      <c r="B21" s="129"/>
      <c r="C21" s="129"/>
      <c r="D21" s="13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34" t="s">
        <v>167</v>
      </c>
      <c r="B22" s="121"/>
      <c r="C22" s="121"/>
      <c r="D22" s="12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1"/>
      <c r="B23" s="121"/>
      <c r="C23" s="121"/>
      <c r="D23" s="12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1"/>
      <c r="B24" s="121"/>
      <c r="C24" s="121"/>
      <c r="D24" s="12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28" t="s">
        <v>168</v>
      </c>
      <c r="B25" s="129"/>
      <c r="C25" s="129"/>
      <c r="D25" s="13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2" t="s">
        <v>169</v>
      </c>
      <c r="B26" s="113"/>
      <c r="C26" s="113"/>
      <c r="D26" s="1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5"/>
      <c r="B27" s="116"/>
      <c r="C27" s="116"/>
      <c r="D27" s="11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18"/>
      <c r="B28" s="119"/>
      <c r="C28" s="119"/>
      <c r="D28" s="12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8" t="s">
        <v>170</v>
      </c>
      <c r="B29" s="129"/>
      <c r="C29" s="129"/>
      <c r="D29" s="13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1" t="s">
        <v>171</v>
      </c>
      <c r="B30" s="121"/>
      <c r="C30" s="121"/>
      <c r="D30" s="12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1"/>
      <c r="B31" s="121"/>
      <c r="C31" s="121"/>
      <c r="D31" s="12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1"/>
      <c r="B32" s="121"/>
      <c r="C32" s="121"/>
      <c r="D32" s="12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28" t="s">
        <v>172</v>
      </c>
      <c r="B33" s="129"/>
      <c r="C33" s="129"/>
      <c r="D33" s="13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1" t="s">
        <v>173</v>
      </c>
      <c r="B34" s="121"/>
      <c r="C34" s="121"/>
      <c r="D34" s="12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1"/>
      <c r="B35" s="121"/>
      <c r="C35" s="121"/>
      <c r="D35" s="12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1"/>
      <c r="B36" s="121"/>
      <c r="C36" s="121"/>
      <c r="D36" s="12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3" t="s">
        <v>174</v>
      </c>
      <c r="B37" s="133"/>
      <c r="C37" s="133"/>
      <c r="D37" s="13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31" t="s">
        <v>559</v>
      </c>
      <c r="B38" s="131"/>
      <c r="C38" s="131"/>
      <c r="D38" s="13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31"/>
      <c r="B39" s="131"/>
      <c r="C39" s="131"/>
      <c r="D39" s="13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2" t="s">
        <v>175</v>
      </c>
      <c r="B40" s="132"/>
      <c r="C40" s="132"/>
      <c r="D40" s="13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7" t="s">
        <v>176</v>
      </c>
      <c r="B41" s="127"/>
      <c r="C41" s="127"/>
      <c r="D41" s="12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27" t="s">
        <v>177</v>
      </c>
      <c r="B42" s="127"/>
      <c r="C42" s="127"/>
      <c r="D42" s="12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36" zoomScaleNormal="90" workbookViewId="0">
      <pane ySplit="18" topLeftCell="A22" activePane="bottomLeft" state="frozen"/>
      <selection pane="bottomLeft" activeCell="B31" sqref="B31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5" style="13" customWidth="1"/>
    <col min="5" max="5" width="27.5" style="13" customWidth="1"/>
    <col min="6" max="6" width="24.5" style="13" customWidth="1"/>
    <col min="7" max="7" width="29.1640625" style="13" customWidth="1"/>
    <col min="8" max="8" width="34.5" style="13" customWidth="1"/>
    <col min="9" max="9" width="17" style="13" customWidth="1"/>
    <col min="10" max="11" width="14.5" style="13" customWidth="1"/>
    <col min="12" max="13" width="21.5" style="13" customWidth="1"/>
    <col min="14" max="14" width="47.5" style="13" customWidth="1"/>
    <col min="15" max="15" width="54.1640625" style="13" customWidth="1"/>
  </cols>
  <sheetData>
    <row r="1" spans="1:10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>
      <c r="A6" s="137"/>
      <c r="B6" s="138"/>
      <c r="C6" s="137"/>
      <c r="D6" s="137"/>
      <c r="E6" s="137"/>
      <c r="F6" s="137"/>
      <c r="G6" s="137"/>
      <c r="H6" s="137"/>
      <c r="I6" s="137"/>
      <c r="J6" s="137"/>
    </row>
    <row r="7" spans="1:10" ht="18" customHeight="1">
      <c r="A7" s="139" t="s">
        <v>178</v>
      </c>
      <c r="B7" s="135" t="str">
        <f>'Fiche Générale'!B3</f>
        <v>Portail_SHS</v>
      </c>
      <c r="C7" s="140" t="s">
        <v>179</v>
      </c>
      <c r="D7" s="141"/>
      <c r="E7" s="146" t="str">
        <f>'Fiche Générale'!B4</f>
        <v>Sciences de l'Homme et de la Société</v>
      </c>
      <c r="F7" s="147"/>
      <c r="G7" s="139" t="s">
        <v>180</v>
      </c>
      <c r="H7" s="135" t="str">
        <f>'Fiche Générale'!B5</f>
        <v>HPSHS18</v>
      </c>
      <c r="I7" s="135"/>
      <c r="J7" s="135"/>
    </row>
    <row r="8" spans="1:10" ht="18" customHeight="1">
      <c r="A8" s="139"/>
      <c r="B8" s="135"/>
      <c r="C8" s="142"/>
      <c r="D8" s="143"/>
      <c r="E8" s="148"/>
      <c r="F8" s="149"/>
      <c r="G8" s="139"/>
      <c r="H8" s="135"/>
      <c r="I8" s="135"/>
      <c r="J8" s="135"/>
    </row>
    <row r="9" spans="1:10" ht="18" customHeight="1">
      <c r="A9" s="139"/>
      <c r="B9" s="135"/>
      <c r="C9" s="144"/>
      <c r="D9" s="145"/>
      <c r="E9" s="150"/>
      <c r="F9" s="151"/>
      <c r="G9" s="139"/>
      <c r="H9" s="135"/>
      <c r="I9" s="135"/>
      <c r="J9" s="135"/>
    </row>
    <row r="10" spans="1:10" ht="18" customHeight="1">
      <c r="A10" s="139"/>
      <c r="B10" s="135"/>
      <c r="C10" s="152" t="s">
        <v>181</v>
      </c>
      <c r="D10" s="152"/>
      <c r="E10" s="153">
        <f>'Fiche Générale'!B9</f>
        <v>0</v>
      </c>
      <c r="F10" s="154"/>
      <c r="G10" s="154"/>
      <c r="H10" s="154"/>
      <c r="I10" s="154"/>
      <c r="J10" s="155"/>
    </row>
    <row r="11" spans="1:10" ht="18" customHeight="1">
      <c r="A11" s="139"/>
      <c r="B11" s="135"/>
      <c r="C11" s="152"/>
      <c r="D11" s="152"/>
      <c r="E11" s="156"/>
      <c r="F11" s="157"/>
      <c r="G11" s="157"/>
      <c r="H11" s="157"/>
      <c r="I11" s="157"/>
      <c r="J11" s="158"/>
    </row>
    <row r="13" spans="1:10">
      <c r="A13" s="136" t="s">
        <v>182</v>
      </c>
      <c r="B13" s="107" t="s">
        <v>183</v>
      </c>
      <c r="C13" s="136" t="s">
        <v>184</v>
      </c>
      <c r="D13" s="136"/>
      <c r="E13" s="136"/>
      <c r="F13" s="136"/>
      <c r="G13" s="136" t="s">
        <v>185</v>
      </c>
      <c r="H13" s="102">
        <f>Calcul!A7</f>
        <v>1838</v>
      </c>
      <c r="I13" s="102"/>
    </row>
    <row r="14" spans="1:10">
      <c r="A14" s="136"/>
      <c r="B14" s="110"/>
      <c r="C14" s="136"/>
      <c r="D14" s="136"/>
      <c r="E14" s="136"/>
      <c r="F14" s="136"/>
      <c r="G14" s="136"/>
      <c r="H14" s="102"/>
      <c r="I14" s="102"/>
    </row>
    <row r="15" spans="1:10">
      <c r="A15" s="136" t="s">
        <v>186</v>
      </c>
      <c r="B15" s="102" t="s">
        <v>143</v>
      </c>
      <c r="C15" s="159" t="s">
        <v>187</v>
      </c>
      <c r="D15" s="160"/>
      <c r="E15" s="136"/>
      <c r="F15" s="136"/>
      <c r="G15" s="136" t="s">
        <v>188</v>
      </c>
      <c r="H15" s="102">
        <f>Calcul!A20</f>
        <v>150</v>
      </c>
      <c r="I15" s="102"/>
    </row>
    <row r="16" spans="1:10">
      <c r="A16" s="136"/>
      <c r="B16" s="102"/>
      <c r="C16" s="161"/>
      <c r="D16" s="162"/>
      <c r="E16" s="136"/>
      <c r="F16" s="136"/>
      <c r="G16" s="136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189</v>
      </c>
      <c r="B18" s="3" t="s">
        <v>190</v>
      </c>
      <c r="C18" s="3" t="s">
        <v>3</v>
      </c>
      <c r="D18" s="3" t="s">
        <v>191</v>
      </c>
      <c r="E18" s="3" t="s">
        <v>6</v>
      </c>
      <c r="F18" s="3" t="s">
        <v>5</v>
      </c>
      <c r="G18" s="3" t="s">
        <v>192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193</v>
      </c>
      <c r="M18" s="3" t="s">
        <v>4</v>
      </c>
      <c r="N18" s="3" t="s">
        <v>194</v>
      </c>
      <c r="O18" s="4" t="s">
        <v>195</v>
      </c>
    </row>
    <row r="19" spans="1:15" ht="43.5" customHeight="1">
      <c r="A19" s="52">
        <v>0</v>
      </c>
      <c r="B19" s="50" t="s">
        <v>196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5" customHeight="1">
      <c r="A20" s="52" t="s">
        <v>197</v>
      </c>
      <c r="B20" s="50" t="s">
        <v>198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5" customHeight="1">
      <c r="A21" s="52" t="s">
        <v>199</v>
      </c>
      <c r="B21" s="50" t="s">
        <v>200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5" customHeight="1">
      <c r="A22" s="52" t="s">
        <v>201</v>
      </c>
      <c r="B22" s="51" t="s">
        <v>202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/>
    </row>
    <row r="23" spans="1:15" ht="43.5" customHeight="1">
      <c r="A23" s="53"/>
      <c r="B23" s="51" t="s">
        <v>203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/>
    </row>
    <row r="24" spans="1:15" ht="43.5" customHeight="1">
      <c r="A24" s="52" t="s">
        <v>204</v>
      </c>
      <c r="B24" s="51" t="s">
        <v>205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/>
    </row>
    <row r="25" spans="1:15" ht="43.5" customHeight="1">
      <c r="A25" s="52" t="s">
        <v>206</v>
      </c>
      <c r="B25" s="51" t="s">
        <v>207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/>
    </row>
    <row r="26" spans="1:15" ht="43.5" customHeight="1">
      <c r="A26" s="52" t="s">
        <v>208</v>
      </c>
      <c r="B26" s="51" t="s">
        <v>209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/>
    </row>
    <row r="27" spans="1:15" ht="43.5" customHeight="1">
      <c r="A27" s="22">
        <v>1</v>
      </c>
      <c r="B27" s="70" t="s">
        <v>210</v>
      </c>
      <c r="C27" s="19" t="s">
        <v>11</v>
      </c>
      <c r="D27" s="19">
        <v>6</v>
      </c>
      <c r="E27" s="19"/>
      <c r="F27" s="19" t="s">
        <v>21</v>
      </c>
      <c r="G27" s="19"/>
      <c r="H27" s="19" t="s">
        <v>103</v>
      </c>
      <c r="I27" s="19"/>
      <c r="J27" s="19"/>
      <c r="K27" s="19"/>
      <c r="L27" s="19"/>
      <c r="M27" s="19" t="s">
        <v>12</v>
      </c>
      <c r="N27" s="5"/>
      <c r="O27" s="5"/>
    </row>
    <row r="28" spans="1:15" ht="43.5" customHeight="1">
      <c r="A28" s="22" t="s">
        <v>211</v>
      </c>
      <c r="B28" s="24" t="s">
        <v>212</v>
      </c>
      <c r="C28" s="19" t="s">
        <v>19</v>
      </c>
      <c r="D28" s="19"/>
      <c r="E28" s="19"/>
      <c r="F28" s="19" t="s">
        <v>21</v>
      </c>
      <c r="G28" s="19"/>
      <c r="H28" s="19" t="s">
        <v>103</v>
      </c>
      <c r="I28" s="71">
        <v>12</v>
      </c>
      <c r="J28" s="19">
        <v>12</v>
      </c>
      <c r="K28" s="19"/>
      <c r="L28" s="19"/>
      <c r="M28" s="19" t="s">
        <v>12</v>
      </c>
      <c r="N28" s="5"/>
      <c r="O28" s="5"/>
    </row>
    <row r="29" spans="1:15" ht="43.5" customHeight="1">
      <c r="A29" s="22" t="s">
        <v>213</v>
      </c>
      <c r="B29" s="24" t="s">
        <v>214</v>
      </c>
      <c r="C29" s="19" t="s">
        <v>19</v>
      </c>
      <c r="D29" s="19"/>
      <c r="E29" s="19"/>
      <c r="F29" s="19" t="s">
        <v>21</v>
      </c>
      <c r="G29" s="19"/>
      <c r="H29" s="19" t="s">
        <v>103</v>
      </c>
      <c r="I29" s="19">
        <v>12</v>
      </c>
      <c r="J29" s="19">
        <v>12</v>
      </c>
      <c r="K29" s="19"/>
      <c r="L29" s="19"/>
      <c r="M29" s="19" t="s">
        <v>12</v>
      </c>
      <c r="N29" s="5"/>
      <c r="O29" s="5"/>
    </row>
    <row r="30" spans="1:15" ht="43.5" customHeight="1">
      <c r="A30" s="22">
        <v>2</v>
      </c>
      <c r="B30" s="73" t="s">
        <v>215</v>
      </c>
      <c r="C30" s="19" t="s">
        <v>11</v>
      </c>
      <c r="D30" s="19">
        <v>6</v>
      </c>
      <c r="E30" s="19"/>
      <c r="F30" s="19" t="s">
        <v>21</v>
      </c>
      <c r="G30" s="19"/>
      <c r="H30" s="19" t="s">
        <v>103</v>
      </c>
      <c r="I30" s="19"/>
      <c r="J30" s="19"/>
      <c r="K30" s="19"/>
      <c r="L30" s="19"/>
      <c r="M30" s="19" t="s">
        <v>12</v>
      </c>
      <c r="N30" s="5"/>
      <c r="O30" s="5"/>
    </row>
    <row r="31" spans="1:15" ht="43.5" customHeight="1">
      <c r="A31" s="22" t="s">
        <v>216</v>
      </c>
      <c r="B31" s="24" t="s">
        <v>217</v>
      </c>
      <c r="C31" s="19" t="s">
        <v>19</v>
      </c>
      <c r="D31" s="19"/>
      <c r="E31" s="19"/>
      <c r="F31" s="19" t="s">
        <v>13</v>
      </c>
      <c r="G31" s="19"/>
      <c r="H31" s="19" t="s">
        <v>103</v>
      </c>
      <c r="I31" s="19">
        <v>30</v>
      </c>
      <c r="J31" s="19"/>
      <c r="K31" s="19"/>
      <c r="L31" s="19"/>
      <c r="M31" s="19" t="s">
        <v>12</v>
      </c>
      <c r="N31" s="5"/>
      <c r="O31" s="5"/>
    </row>
    <row r="32" spans="1:15" ht="43.5" customHeight="1">
      <c r="A32" s="22">
        <v>3</v>
      </c>
      <c r="B32" s="91" t="s">
        <v>218</v>
      </c>
      <c r="C32" s="19" t="s">
        <v>26</v>
      </c>
      <c r="D32" s="19"/>
      <c r="E32" s="19"/>
      <c r="F32" s="19" t="s">
        <v>13</v>
      </c>
      <c r="G32" s="19"/>
      <c r="H32" s="19" t="s">
        <v>103</v>
      </c>
      <c r="I32" s="72"/>
      <c r="J32" s="72"/>
      <c r="K32" s="19"/>
      <c r="L32" s="19"/>
      <c r="M32" s="19" t="s">
        <v>12</v>
      </c>
      <c r="N32" s="5"/>
      <c r="O32" s="5"/>
    </row>
    <row r="33" spans="1:15" ht="43.5" customHeight="1">
      <c r="A33" s="22"/>
      <c r="B33" s="24" t="s">
        <v>203</v>
      </c>
      <c r="C33" s="19" t="s">
        <v>29</v>
      </c>
      <c r="D33" s="19"/>
      <c r="E33" s="19"/>
      <c r="F33" s="19" t="s">
        <v>13</v>
      </c>
      <c r="G33" s="19"/>
      <c r="H33" s="19"/>
      <c r="I33" s="19"/>
      <c r="J33" s="19"/>
      <c r="K33" s="19"/>
      <c r="L33" s="19"/>
      <c r="M33" s="19"/>
      <c r="N33" s="5"/>
      <c r="O33" s="5"/>
    </row>
    <row r="34" spans="1:15" ht="43.5" customHeight="1">
      <c r="A34" s="22" t="s">
        <v>219</v>
      </c>
      <c r="B34" s="92" t="s">
        <v>220</v>
      </c>
      <c r="C34" s="19" t="s">
        <v>11</v>
      </c>
      <c r="D34" s="19">
        <v>6</v>
      </c>
      <c r="E34" s="19"/>
      <c r="F34" s="19" t="s">
        <v>13</v>
      </c>
      <c r="G34" s="19"/>
      <c r="H34" s="19" t="s">
        <v>103</v>
      </c>
      <c r="I34" s="19">
        <v>30</v>
      </c>
      <c r="J34" s="19"/>
      <c r="K34" s="19"/>
      <c r="L34" s="19"/>
      <c r="M34" s="19" t="s">
        <v>12</v>
      </c>
      <c r="N34" s="5"/>
      <c r="O34" s="5"/>
    </row>
    <row r="35" spans="1:15" ht="43.5" customHeight="1">
      <c r="A35" s="22" t="s">
        <v>221</v>
      </c>
      <c r="B35" s="73" t="s">
        <v>222</v>
      </c>
      <c r="C35" s="19" t="s">
        <v>11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5" customHeight="1">
      <c r="A36" s="22"/>
      <c r="B36" s="24" t="s">
        <v>203</v>
      </c>
      <c r="C36" s="19" t="s">
        <v>29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5"/>
      <c r="O36" s="5"/>
    </row>
    <row r="37" spans="1:15" ht="43.5" customHeight="1">
      <c r="A37" s="85" t="s">
        <v>223</v>
      </c>
      <c r="B37" s="70" t="s">
        <v>224</v>
      </c>
      <c r="C37" s="19" t="s">
        <v>11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5"/>
      <c r="O37" s="5"/>
    </row>
    <row r="38" spans="1:15" ht="43.5" customHeight="1">
      <c r="A38" s="85"/>
      <c r="B38" s="70" t="s">
        <v>203</v>
      </c>
      <c r="C38" s="19" t="s">
        <v>29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5"/>
      <c r="O38" s="5"/>
    </row>
    <row r="39" spans="1:15" ht="43.5" customHeight="1">
      <c r="A39" s="85" t="s">
        <v>225</v>
      </c>
      <c r="B39" s="70" t="s">
        <v>226</v>
      </c>
      <c r="C39" s="19" t="s">
        <v>11</v>
      </c>
      <c r="D39" s="19">
        <v>6</v>
      </c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5" customHeight="1">
      <c r="A40" s="22" t="s">
        <v>227</v>
      </c>
      <c r="B40" s="24" t="s">
        <v>228</v>
      </c>
      <c r="C40" s="19" t="s">
        <v>19</v>
      </c>
      <c r="D40" s="19">
        <v>3</v>
      </c>
      <c r="E40" s="19"/>
      <c r="F40" s="19"/>
      <c r="G40" s="19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229</v>
      </c>
      <c r="O40" s="5"/>
    </row>
    <row r="41" spans="1:15" ht="43.5" customHeight="1">
      <c r="A41" s="22" t="s">
        <v>230</v>
      </c>
      <c r="B41" s="24" t="s">
        <v>231</v>
      </c>
      <c r="C41" s="19" t="s">
        <v>19</v>
      </c>
      <c r="D41" s="19">
        <v>3</v>
      </c>
      <c r="E41" s="19"/>
      <c r="F41" s="19"/>
      <c r="G41" s="19"/>
      <c r="H41" s="19" t="s">
        <v>102</v>
      </c>
      <c r="I41" s="19">
        <v>20</v>
      </c>
      <c r="J41" s="19"/>
      <c r="K41" s="19"/>
      <c r="L41" s="19"/>
      <c r="M41" s="19" t="s">
        <v>20</v>
      </c>
      <c r="N41" s="5" t="s">
        <v>229</v>
      </c>
      <c r="O41" s="5"/>
    </row>
    <row r="42" spans="1:15" ht="43.5" customHeight="1">
      <c r="A42" s="85" t="s">
        <v>232</v>
      </c>
      <c r="B42" s="70" t="s">
        <v>233</v>
      </c>
      <c r="C42" s="19" t="s">
        <v>11</v>
      </c>
      <c r="D42" s="19">
        <v>6</v>
      </c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5" customHeight="1">
      <c r="A43" s="22" t="s">
        <v>234</v>
      </c>
      <c r="B43" s="24" t="s">
        <v>235</v>
      </c>
      <c r="C43" s="19" t="s">
        <v>19</v>
      </c>
      <c r="D43" s="19">
        <v>3</v>
      </c>
      <c r="E43" s="19"/>
      <c r="F43" s="19" t="s">
        <v>13</v>
      </c>
      <c r="G43" s="19"/>
      <c r="H43" s="19" t="s">
        <v>102</v>
      </c>
      <c r="I43" s="19">
        <v>20</v>
      </c>
      <c r="J43" s="19"/>
      <c r="K43" s="19"/>
      <c r="L43" s="19"/>
      <c r="M43" s="19" t="s">
        <v>20</v>
      </c>
      <c r="N43" s="86" t="s">
        <v>229</v>
      </c>
      <c r="O43" s="6"/>
    </row>
    <row r="44" spans="1:15" ht="43.5" customHeight="1">
      <c r="A44" s="22" t="s">
        <v>236</v>
      </c>
      <c r="B44" s="24" t="s">
        <v>237</v>
      </c>
      <c r="C44" s="19" t="s">
        <v>19</v>
      </c>
      <c r="D44" s="19">
        <v>3</v>
      </c>
      <c r="E44" s="19"/>
      <c r="F44" s="19" t="s">
        <v>13</v>
      </c>
      <c r="G44" s="19"/>
      <c r="H44" s="19" t="s">
        <v>102</v>
      </c>
      <c r="I44" s="19"/>
      <c r="J44" s="19">
        <v>20</v>
      </c>
      <c r="K44" s="19"/>
      <c r="L44" s="19"/>
      <c r="M44" s="19" t="s">
        <v>20</v>
      </c>
      <c r="N44" s="86" t="s">
        <v>229</v>
      </c>
      <c r="O44" s="6"/>
    </row>
    <row r="45" spans="1:15" ht="43.5" customHeight="1">
      <c r="A45" s="85" t="s">
        <v>238</v>
      </c>
      <c r="B45" s="73" t="s">
        <v>239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86"/>
      <c r="O45" s="6"/>
    </row>
    <row r="46" spans="1:15" ht="43.5" customHeight="1">
      <c r="A46" s="23"/>
      <c r="B46" s="22"/>
      <c r="C46" s="38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86"/>
      <c r="O46" s="6"/>
    </row>
    <row r="47" spans="1:15" ht="43.5" customHeight="1">
      <c r="A47" s="22" t="s">
        <v>240</v>
      </c>
      <c r="B47" s="70" t="s">
        <v>241</v>
      </c>
      <c r="C47" s="19" t="s">
        <v>11</v>
      </c>
      <c r="D47" s="19">
        <v>6</v>
      </c>
      <c r="E47" s="19"/>
      <c r="F47" s="19"/>
      <c r="G47" s="19"/>
      <c r="H47" s="19" t="s">
        <v>106</v>
      </c>
      <c r="I47" s="19"/>
      <c r="J47" s="11"/>
      <c r="K47" s="19"/>
      <c r="L47" s="19"/>
      <c r="M47" s="19" t="s">
        <v>20</v>
      </c>
      <c r="N47" s="86" t="s">
        <v>242</v>
      </c>
      <c r="O47" s="6"/>
    </row>
    <row r="48" spans="1:15" ht="43.5" customHeight="1">
      <c r="A48" s="22" t="s">
        <v>243</v>
      </c>
      <c r="B48" s="87" t="s">
        <v>244</v>
      </c>
      <c r="C48" s="19" t="s">
        <v>19</v>
      </c>
      <c r="D48" s="19">
        <v>3</v>
      </c>
      <c r="E48" s="19"/>
      <c r="F48" s="19"/>
      <c r="G48" s="19"/>
      <c r="H48" s="19" t="s">
        <v>106</v>
      </c>
      <c r="I48" s="11">
        <v>20</v>
      </c>
      <c r="J48" s="19"/>
      <c r="K48" s="19"/>
      <c r="L48" s="19"/>
      <c r="M48" s="19" t="s">
        <v>20</v>
      </c>
      <c r="N48" s="86" t="s">
        <v>242</v>
      </c>
      <c r="O48" s="6"/>
    </row>
    <row r="49" spans="1:15" ht="43.5" customHeight="1">
      <c r="A49" s="22" t="s">
        <v>245</v>
      </c>
      <c r="B49" s="87" t="s">
        <v>246</v>
      </c>
      <c r="C49" s="19" t="s">
        <v>19</v>
      </c>
      <c r="D49" s="19">
        <v>3</v>
      </c>
      <c r="E49" s="19"/>
      <c r="F49" s="19"/>
      <c r="G49" s="19"/>
      <c r="H49" s="19" t="s">
        <v>106</v>
      </c>
      <c r="I49" s="19">
        <v>20</v>
      </c>
      <c r="J49" s="19"/>
      <c r="K49" s="19"/>
      <c r="L49" s="19"/>
      <c r="M49" s="19" t="s">
        <v>20</v>
      </c>
      <c r="N49" s="86" t="s">
        <v>242</v>
      </c>
      <c r="O49" s="6"/>
    </row>
    <row r="50" spans="1:15" ht="43.5" customHeight="1">
      <c r="A50" s="22" t="s">
        <v>247</v>
      </c>
      <c r="B50" s="70" t="s">
        <v>248</v>
      </c>
      <c r="C50" s="19" t="s">
        <v>11</v>
      </c>
      <c r="D50" s="19">
        <v>6</v>
      </c>
      <c r="E50" s="19"/>
      <c r="F50" s="19"/>
      <c r="G50" s="19"/>
      <c r="H50" s="19" t="s">
        <v>107</v>
      </c>
      <c r="I50" s="19"/>
      <c r="J50" s="19"/>
      <c r="K50" s="19"/>
      <c r="L50" s="19"/>
      <c r="M50" s="19" t="s">
        <v>20</v>
      </c>
      <c r="N50" s="86" t="s">
        <v>242</v>
      </c>
      <c r="O50" s="6"/>
    </row>
    <row r="51" spans="1:15" ht="43.5" customHeight="1">
      <c r="A51" s="22" t="s">
        <v>249</v>
      </c>
      <c r="B51" s="87" t="s">
        <v>250</v>
      </c>
      <c r="C51" s="19" t="s">
        <v>19</v>
      </c>
      <c r="D51" s="19">
        <v>3</v>
      </c>
      <c r="E51" s="19"/>
      <c r="F51" s="19"/>
      <c r="G51" s="19"/>
      <c r="H51" s="19" t="s">
        <v>107</v>
      </c>
      <c r="I51" s="19">
        <v>20</v>
      </c>
      <c r="J51" s="19"/>
      <c r="K51" s="19"/>
      <c r="L51" s="19"/>
      <c r="M51" s="19" t="s">
        <v>20</v>
      </c>
      <c r="N51" s="86" t="s">
        <v>242</v>
      </c>
      <c r="O51" s="7"/>
    </row>
    <row r="52" spans="1:15" ht="43.5" customHeight="1">
      <c r="A52" s="22" t="s">
        <v>251</v>
      </c>
      <c r="B52" s="88" t="s">
        <v>252</v>
      </c>
      <c r="C52" s="19" t="s">
        <v>19</v>
      </c>
      <c r="D52" s="19">
        <v>3</v>
      </c>
      <c r="E52" s="19"/>
      <c r="F52" s="19"/>
      <c r="G52" s="19"/>
      <c r="H52" s="19" t="s">
        <v>107</v>
      </c>
      <c r="I52" s="19">
        <v>20</v>
      </c>
      <c r="J52" s="20"/>
      <c r="K52" s="20"/>
      <c r="L52" s="20"/>
      <c r="M52" s="20" t="s">
        <v>20</v>
      </c>
      <c r="N52" s="86" t="s">
        <v>242</v>
      </c>
      <c r="O52" s="6"/>
    </row>
    <row r="53" spans="1:15" ht="43.5" customHeight="1">
      <c r="A53" s="85" t="s">
        <v>253</v>
      </c>
      <c r="B53" s="70" t="s">
        <v>254</v>
      </c>
      <c r="C53" s="19" t="s">
        <v>11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86"/>
      <c r="O53" s="6"/>
    </row>
    <row r="54" spans="1:15" ht="43.5" customHeight="1">
      <c r="A54" s="23"/>
      <c r="B54" s="25"/>
      <c r="C54" s="19" t="s">
        <v>29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86"/>
      <c r="O54" s="6"/>
    </row>
    <row r="55" spans="1:15" ht="43.5" customHeight="1">
      <c r="A55" s="22" t="s">
        <v>255</v>
      </c>
      <c r="B55" s="70" t="s">
        <v>256</v>
      </c>
      <c r="C55" s="19" t="s">
        <v>11</v>
      </c>
      <c r="D55" s="19">
        <v>6</v>
      </c>
      <c r="E55" s="5"/>
      <c r="F55" s="5"/>
      <c r="G55" s="5"/>
      <c r="H55" s="19" t="s">
        <v>131</v>
      </c>
      <c r="I55" s="19"/>
      <c r="J55" s="19"/>
      <c r="K55" s="19"/>
      <c r="L55" s="19"/>
      <c r="M55" s="19" t="s">
        <v>20</v>
      </c>
      <c r="N55" s="5" t="s">
        <v>257</v>
      </c>
      <c r="O55" s="6"/>
    </row>
    <row r="56" spans="1:15" ht="43.5" customHeight="1">
      <c r="A56" s="22" t="s">
        <v>258</v>
      </c>
      <c r="B56" s="24" t="s">
        <v>259</v>
      </c>
      <c r="C56" s="19" t="s">
        <v>19</v>
      </c>
      <c r="D56" s="19">
        <v>3</v>
      </c>
      <c r="E56" s="19"/>
      <c r="F56" s="19"/>
      <c r="G56" s="19"/>
      <c r="H56" s="19"/>
      <c r="I56" s="19">
        <v>14</v>
      </c>
      <c r="J56" s="19">
        <v>16</v>
      </c>
      <c r="K56" s="19"/>
      <c r="L56" s="19"/>
      <c r="M56" s="19" t="s">
        <v>20</v>
      </c>
      <c r="N56" s="5" t="s">
        <v>257</v>
      </c>
      <c r="O56" s="6"/>
    </row>
    <row r="57" spans="1:15" ht="43.5" customHeight="1">
      <c r="A57" s="22" t="s">
        <v>260</v>
      </c>
      <c r="B57" s="24" t="s">
        <v>261</v>
      </c>
      <c r="C57" s="19" t="s">
        <v>19</v>
      </c>
      <c r="D57" s="19">
        <v>3</v>
      </c>
      <c r="E57" s="19"/>
      <c r="F57" s="19"/>
      <c r="G57" s="19"/>
      <c r="H57" s="19"/>
      <c r="I57" s="19">
        <v>14</v>
      </c>
      <c r="J57" s="19">
        <v>16</v>
      </c>
      <c r="K57" s="19"/>
      <c r="L57" s="19"/>
      <c r="M57" s="19" t="s">
        <v>20</v>
      </c>
      <c r="N57" s="5" t="s">
        <v>257</v>
      </c>
      <c r="O57" s="6"/>
    </row>
    <row r="58" spans="1:15" ht="43.5" customHeight="1">
      <c r="A58" s="22" t="s">
        <v>262</v>
      </c>
      <c r="B58" s="70" t="s">
        <v>263</v>
      </c>
      <c r="C58" s="19" t="s">
        <v>11</v>
      </c>
      <c r="D58" s="19">
        <v>6</v>
      </c>
      <c r="E58" s="5"/>
      <c r="F58" s="5"/>
      <c r="G58" s="5"/>
      <c r="H58" s="19" t="s">
        <v>131</v>
      </c>
      <c r="I58" s="19"/>
      <c r="J58" s="19"/>
      <c r="K58" s="19"/>
      <c r="L58" s="19"/>
      <c r="M58" s="19" t="s">
        <v>20</v>
      </c>
      <c r="N58" s="5" t="s">
        <v>257</v>
      </c>
      <c r="O58" s="6"/>
    </row>
    <row r="59" spans="1:15" ht="43.5" customHeight="1">
      <c r="A59" s="22" t="s">
        <v>264</v>
      </c>
      <c r="B59" s="24" t="s">
        <v>265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257</v>
      </c>
      <c r="O59" s="6"/>
    </row>
    <row r="60" spans="1:15" ht="43.5" customHeight="1">
      <c r="A60" s="22" t="s">
        <v>266</v>
      </c>
      <c r="B60" s="24" t="s">
        <v>267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257</v>
      </c>
      <c r="O60" s="6"/>
    </row>
    <row r="61" spans="1:15" ht="43.5" customHeight="1">
      <c r="A61" s="22" t="s">
        <v>268</v>
      </c>
      <c r="B61" s="24" t="s">
        <v>269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257</v>
      </c>
      <c r="O61" s="6"/>
    </row>
    <row r="62" spans="1:15" ht="43.5" customHeight="1">
      <c r="A62" s="85" t="s">
        <v>270</v>
      </c>
      <c r="B62" s="70" t="s">
        <v>271</v>
      </c>
      <c r="C62" s="19" t="s">
        <v>11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86"/>
      <c r="O62" s="6"/>
    </row>
    <row r="63" spans="1:15" ht="43.5" customHeight="1">
      <c r="A63" s="22" t="s">
        <v>272</v>
      </c>
      <c r="B63" s="24" t="s">
        <v>273</v>
      </c>
      <c r="C63" s="19" t="s">
        <v>26</v>
      </c>
      <c r="D63" s="19"/>
      <c r="E63" s="19"/>
      <c r="F63" s="19" t="s">
        <v>13</v>
      </c>
      <c r="G63" s="19"/>
      <c r="H63" s="19"/>
      <c r="I63" s="19"/>
      <c r="J63" s="19"/>
      <c r="K63" s="19"/>
      <c r="L63" s="19"/>
      <c r="M63" s="19"/>
      <c r="N63" s="86"/>
      <c r="O63" s="6"/>
    </row>
    <row r="64" spans="1:15" ht="43.5" customHeight="1">
      <c r="A64" s="23"/>
      <c r="B64" s="24" t="s">
        <v>203</v>
      </c>
      <c r="C64" s="19" t="s">
        <v>29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86"/>
      <c r="O64" s="6"/>
    </row>
    <row r="65" spans="1:15" ht="43.5" customHeight="1">
      <c r="A65" s="22" t="s">
        <v>274</v>
      </c>
      <c r="B65" s="24" t="s">
        <v>275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86" t="s">
        <v>276</v>
      </c>
      <c r="O65" s="6"/>
    </row>
    <row r="66" spans="1:15" ht="43.5" customHeight="1">
      <c r="A66" s="22" t="s">
        <v>277</v>
      </c>
      <c r="B66" s="24" t="s">
        <v>278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86" t="s">
        <v>276</v>
      </c>
      <c r="O66" s="6"/>
    </row>
    <row r="67" spans="1:15" ht="43.5" customHeight="1">
      <c r="A67" s="22" t="s">
        <v>279</v>
      </c>
      <c r="B67" s="24" t="s">
        <v>280</v>
      </c>
      <c r="C67" s="19" t="s">
        <v>26</v>
      </c>
      <c r="D67" s="19"/>
      <c r="E67" s="19"/>
      <c r="F67" s="19" t="s">
        <v>21</v>
      </c>
      <c r="G67" s="19"/>
      <c r="H67" s="19"/>
      <c r="I67" s="19"/>
      <c r="J67" s="19"/>
      <c r="K67" s="19"/>
      <c r="L67" s="19"/>
      <c r="M67" s="19"/>
      <c r="N67" s="86"/>
      <c r="O67" s="6"/>
    </row>
    <row r="68" spans="1:15" ht="43.5" customHeight="1">
      <c r="A68" s="23"/>
      <c r="B68" s="24" t="s">
        <v>203</v>
      </c>
      <c r="C68" s="19" t="s">
        <v>29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86"/>
      <c r="O68" s="6"/>
    </row>
    <row r="69" spans="1:15" ht="43.5" customHeight="1">
      <c r="A69" s="22" t="s">
        <v>281</v>
      </c>
      <c r="B69" s="24" t="s">
        <v>282</v>
      </c>
      <c r="C69" s="19" t="s">
        <v>19</v>
      </c>
      <c r="D69" s="19"/>
      <c r="E69" s="19"/>
      <c r="F69" s="19"/>
      <c r="G69" s="89" t="s">
        <v>283</v>
      </c>
      <c r="H69" s="19"/>
      <c r="I69" s="19"/>
      <c r="J69" s="19">
        <v>30</v>
      </c>
      <c r="K69" s="19"/>
      <c r="L69" s="19"/>
      <c r="M69" s="19" t="s">
        <v>20</v>
      </c>
      <c r="N69" s="86" t="s">
        <v>276</v>
      </c>
      <c r="O69" s="6"/>
    </row>
    <row r="70" spans="1:15" ht="43.5" customHeight="1">
      <c r="A70" s="22" t="s">
        <v>284</v>
      </c>
      <c r="B70" s="24" t="s">
        <v>285</v>
      </c>
      <c r="C70" s="19" t="s">
        <v>19</v>
      </c>
      <c r="D70" s="19"/>
      <c r="E70" s="19"/>
      <c r="F70" s="19"/>
      <c r="G70" s="19" t="s">
        <v>286</v>
      </c>
      <c r="H70" s="19"/>
      <c r="I70" s="19"/>
      <c r="J70" s="19">
        <v>30</v>
      </c>
      <c r="K70" s="19"/>
      <c r="L70" s="19"/>
      <c r="M70" s="19" t="s">
        <v>20</v>
      </c>
      <c r="N70" s="86" t="s">
        <v>276</v>
      </c>
      <c r="O70" s="6"/>
    </row>
    <row r="71" spans="1:15" ht="43.5" customHeight="1">
      <c r="A71" s="22" t="s">
        <v>287</v>
      </c>
      <c r="B71" s="24" t="s">
        <v>288</v>
      </c>
      <c r="C71" s="19" t="s">
        <v>19</v>
      </c>
      <c r="D71" s="19"/>
      <c r="E71" s="19"/>
      <c r="F71" s="19"/>
      <c r="G71" s="19" t="s">
        <v>289</v>
      </c>
      <c r="H71" s="19"/>
      <c r="I71" s="19"/>
      <c r="J71" s="19">
        <v>30</v>
      </c>
      <c r="K71" s="19"/>
      <c r="L71" s="19"/>
      <c r="M71" s="19" t="s">
        <v>20</v>
      </c>
      <c r="N71" s="86" t="s">
        <v>276</v>
      </c>
      <c r="O71" s="6"/>
    </row>
    <row r="72" spans="1:15" ht="43.5" customHeight="1">
      <c r="A72" s="22" t="s">
        <v>290</v>
      </c>
      <c r="B72" s="24" t="s">
        <v>291</v>
      </c>
      <c r="C72" s="19" t="s">
        <v>19</v>
      </c>
      <c r="D72" s="19"/>
      <c r="E72" s="19"/>
      <c r="F72" s="19"/>
      <c r="G72" s="19" t="s">
        <v>292</v>
      </c>
      <c r="H72" s="19"/>
      <c r="I72" s="19"/>
      <c r="J72" s="19">
        <v>30</v>
      </c>
      <c r="K72" s="19"/>
      <c r="L72" s="19"/>
      <c r="M72" s="19" t="s">
        <v>20</v>
      </c>
      <c r="N72" s="86" t="s">
        <v>276</v>
      </c>
      <c r="O72" s="6"/>
    </row>
    <row r="73" spans="1:15" ht="43.5" customHeight="1">
      <c r="A73" s="22" t="s">
        <v>293</v>
      </c>
      <c r="B73" s="24" t="s">
        <v>294</v>
      </c>
      <c r="C73" s="19" t="s">
        <v>19</v>
      </c>
      <c r="D73" s="19"/>
      <c r="E73" s="19"/>
      <c r="F73" s="19"/>
      <c r="G73" s="19" t="s">
        <v>295</v>
      </c>
      <c r="H73" s="19"/>
      <c r="I73" s="19"/>
      <c r="J73" s="19">
        <v>30</v>
      </c>
      <c r="K73" s="19"/>
      <c r="L73" s="19"/>
      <c r="M73" s="19" t="s">
        <v>20</v>
      </c>
      <c r="N73" s="86" t="s">
        <v>276</v>
      </c>
      <c r="O73" s="6"/>
    </row>
    <row r="74" spans="1:15" ht="43.5" customHeight="1">
      <c r="A74" s="22" t="s">
        <v>296</v>
      </c>
      <c r="B74" s="24" t="s">
        <v>297</v>
      </c>
      <c r="C74" s="19" t="s">
        <v>19</v>
      </c>
      <c r="D74" s="19"/>
      <c r="E74" s="19"/>
      <c r="F74" s="19"/>
      <c r="G74" s="19" t="s">
        <v>298</v>
      </c>
      <c r="H74" s="19"/>
      <c r="I74" s="19"/>
      <c r="J74" s="19">
        <v>30</v>
      </c>
      <c r="K74" s="19"/>
      <c r="L74" s="19"/>
      <c r="M74" s="19" t="s">
        <v>20</v>
      </c>
      <c r="N74" s="86" t="s">
        <v>276</v>
      </c>
      <c r="O74" s="6"/>
    </row>
    <row r="75" spans="1:15" ht="43.5" customHeight="1">
      <c r="A75" s="22" t="s">
        <v>299</v>
      </c>
      <c r="B75" s="24" t="s">
        <v>300</v>
      </c>
      <c r="C75" s="19" t="s">
        <v>19</v>
      </c>
      <c r="D75" s="19"/>
      <c r="E75" s="19"/>
      <c r="F75" s="19"/>
      <c r="G75" s="19" t="s">
        <v>301</v>
      </c>
      <c r="H75" s="19"/>
      <c r="I75" s="19"/>
      <c r="J75" s="19">
        <v>30</v>
      </c>
      <c r="K75" s="19"/>
      <c r="L75" s="19"/>
      <c r="M75" s="19" t="s">
        <v>20</v>
      </c>
      <c r="N75" s="86" t="s">
        <v>276</v>
      </c>
      <c r="O75" s="6"/>
    </row>
    <row r="76" spans="1:15" ht="43.5" customHeight="1">
      <c r="A76" s="22" t="s">
        <v>302</v>
      </c>
      <c r="B76" s="24" t="s">
        <v>303</v>
      </c>
      <c r="C76" s="19" t="s">
        <v>19</v>
      </c>
      <c r="D76" s="19"/>
      <c r="E76" s="19"/>
      <c r="F76" s="19"/>
      <c r="G76" s="19" t="s">
        <v>304</v>
      </c>
      <c r="H76" s="19"/>
      <c r="I76" s="19"/>
      <c r="J76" s="19">
        <v>30</v>
      </c>
      <c r="K76" s="19"/>
      <c r="L76" s="19"/>
      <c r="M76" s="19" t="s">
        <v>20</v>
      </c>
      <c r="N76" s="86" t="s">
        <v>276</v>
      </c>
      <c r="O76" s="6"/>
    </row>
    <row r="77" spans="1:15" ht="43.5" customHeight="1">
      <c r="A77" s="22" t="s">
        <v>305</v>
      </c>
      <c r="B77" s="24" t="s">
        <v>306</v>
      </c>
      <c r="C77" s="19" t="s">
        <v>19</v>
      </c>
      <c r="D77" s="19"/>
      <c r="E77" s="19"/>
      <c r="F77" s="19"/>
      <c r="G77" s="19" t="s">
        <v>307</v>
      </c>
      <c r="H77" s="19"/>
      <c r="I77" s="19"/>
      <c r="J77" s="19">
        <v>30</v>
      </c>
      <c r="K77" s="19"/>
      <c r="L77" s="19"/>
      <c r="M77" s="19" t="s">
        <v>20</v>
      </c>
      <c r="N77" s="86" t="s">
        <v>276</v>
      </c>
      <c r="O77" s="6"/>
    </row>
    <row r="78" spans="1:15" ht="43.5" customHeight="1">
      <c r="A78" s="22" t="s">
        <v>308</v>
      </c>
      <c r="B78" s="24" t="s">
        <v>309</v>
      </c>
      <c r="C78" s="19" t="s">
        <v>19</v>
      </c>
      <c r="D78" s="19"/>
      <c r="E78" s="19"/>
      <c r="F78" s="19"/>
      <c r="G78" s="19" t="s">
        <v>310</v>
      </c>
      <c r="H78" s="19"/>
      <c r="I78" s="19"/>
      <c r="J78" s="19">
        <v>30</v>
      </c>
      <c r="K78" s="19"/>
      <c r="L78" s="19"/>
      <c r="M78" s="19" t="s">
        <v>20</v>
      </c>
      <c r="N78" s="86" t="s">
        <v>276</v>
      </c>
      <c r="O78" s="6"/>
    </row>
    <row r="79" spans="1:15" ht="43.5" customHeight="1">
      <c r="A79" s="22" t="s">
        <v>311</v>
      </c>
      <c r="B79" s="24" t="s">
        <v>312</v>
      </c>
      <c r="C79" s="19" t="s">
        <v>19</v>
      </c>
      <c r="D79" s="19"/>
      <c r="E79" s="19"/>
      <c r="F79" s="19"/>
      <c r="G79" s="19" t="s">
        <v>313</v>
      </c>
      <c r="H79" s="19"/>
      <c r="I79" s="19"/>
      <c r="J79" s="19">
        <v>30</v>
      </c>
      <c r="K79" s="19"/>
      <c r="L79" s="19"/>
      <c r="M79" s="19" t="s">
        <v>20</v>
      </c>
      <c r="N79" s="86" t="s">
        <v>276</v>
      </c>
      <c r="O79" s="6"/>
    </row>
    <row r="80" spans="1:15" ht="43.5" customHeight="1">
      <c r="A80" s="22" t="s">
        <v>314</v>
      </c>
      <c r="B80" s="24" t="s">
        <v>315</v>
      </c>
      <c r="C80" s="19" t="s">
        <v>19</v>
      </c>
      <c r="D80" s="19"/>
      <c r="E80" s="19"/>
      <c r="F80" s="19"/>
      <c r="G80" s="19" t="s">
        <v>316</v>
      </c>
      <c r="H80" s="19"/>
      <c r="I80" s="19"/>
      <c r="J80" s="19">
        <v>30</v>
      </c>
      <c r="K80" s="19"/>
      <c r="L80" s="19"/>
      <c r="M80" s="19" t="s">
        <v>20</v>
      </c>
      <c r="N80" s="86" t="s">
        <v>276</v>
      </c>
      <c r="O80" s="6"/>
    </row>
    <row r="81" spans="1:15" ht="43.5" customHeight="1">
      <c r="A81" s="22" t="s">
        <v>317</v>
      </c>
      <c r="B81" s="24" t="s">
        <v>318</v>
      </c>
      <c r="C81" s="19" t="s">
        <v>19</v>
      </c>
      <c r="D81" s="19"/>
      <c r="E81" s="19"/>
      <c r="F81" s="19"/>
      <c r="G81" s="19" t="s">
        <v>319</v>
      </c>
      <c r="H81" s="19"/>
      <c r="I81" s="19"/>
      <c r="J81" s="19">
        <v>30</v>
      </c>
      <c r="K81" s="19"/>
      <c r="L81" s="19"/>
      <c r="M81" s="19" t="s">
        <v>20</v>
      </c>
      <c r="N81" s="86" t="s">
        <v>276</v>
      </c>
      <c r="O81" s="6"/>
    </row>
    <row r="82" spans="1:15" ht="43.5" customHeight="1">
      <c r="A82" s="85">
        <v>4</v>
      </c>
      <c r="B82" s="70" t="s">
        <v>320</v>
      </c>
      <c r="C82" s="19" t="s">
        <v>11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6"/>
      <c r="O82" s="6"/>
    </row>
    <row r="83" spans="1:15" ht="43.5" customHeight="1">
      <c r="A83" s="23"/>
      <c r="B83" s="24" t="s">
        <v>203</v>
      </c>
      <c r="C83" s="19" t="s">
        <v>29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6"/>
      <c r="O83" s="6"/>
    </row>
    <row r="84" spans="1:15" ht="43.5" customHeight="1">
      <c r="A84" s="85" t="s">
        <v>321</v>
      </c>
      <c r="B84" s="70" t="s">
        <v>224</v>
      </c>
      <c r="C84" s="19" t="s">
        <v>11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5" customHeight="1">
      <c r="A85" s="85"/>
      <c r="B85" s="70" t="s">
        <v>203</v>
      </c>
      <c r="C85" s="19" t="s">
        <v>29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5"/>
      <c r="O85" s="6"/>
    </row>
    <row r="86" spans="1:15" ht="43.5" customHeight="1">
      <c r="A86" s="85" t="s">
        <v>322</v>
      </c>
      <c r="B86" s="70" t="s">
        <v>226</v>
      </c>
      <c r="C86" s="19" t="s">
        <v>11</v>
      </c>
      <c r="D86" s="19">
        <v>6</v>
      </c>
      <c r="E86" s="19"/>
      <c r="F86" s="19"/>
      <c r="G86" s="19"/>
      <c r="H86" s="19"/>
      <c r="I86" s="19"/>
      <c r="J86" s="19"/>
      <c r="K86" s="19"/>
      <c r="L86" s="19"/>
      <c r="M86" s="19"/>
      <c r="N86" s="5"/>
      <c r="O86" s="6"/>
    </row>
    <row r="87" spans="1:15" ht="43.5" customHeight="1">
      <c r="A87" s="22" t="s">
        <v>323</v>
      </c>
      <c r="B87" s="24" t="s">
        <v>228</v>
      </c>
      <c r="C87" s="19" t="s">
        <v>19</v>
      </c>
      <c r="D87" s="19">
        <v>3</v>
      </c>
      <c r="E87" s="19"/>
      <c r="F87" s="19"/>
      <c r="G87" s="19"/>
      <c r="H87" s="19" t="s">
        <v>102</v>
      </c>
      <c r="I87" s="19">
        <v>20</v>
      </c>
      <c r="J87" s="19"/>
      <c r="K87" s="19"/>
      <c r="L87" s="19"/>
      <c r="M87" s="19" t="s">
        <v>20</v>
      </c>
      <c r="N87" s="5" t="s">
        <v>229</v>
      </c>
      <c r="O87" s="6"/>
    </row>
    <row r="88" spans="1:15" ht="43.5" customHeight="1">
      <c r="A88" s="22" t="s">
        <v>324</v>
      </c>
      <c r="B88" s="24" t="s">
        <v>231</v>
      </c>
      <c r="C88" s="19" t="s">
        <v>19</v>
      </c>
      <c r="D88" s="19">
        <v>3</v>
      </c>
      <c r="E88" s="19"/>
      <c r="F88" s="19"/>
      <c r="G88" s="19"/>
      <c r="H88" s="19" t="s">
        <v>102</v>
      </c>
      <c r="I88" s="19">
        <v>20</v>
      </c>
      <c r="J88" s="19"/>
      <c r="K88" s="19"/>
      <c r="L88" s="19"/>
      <c r="M88" s="19" t="s">
        <v>20</v>
      </c>
      <c r="N88" s="5" t="s">
        <v>229</v>
      </c>
      <c r="O88" s="6"/>
    </row>
    <row r="89" spans="1:15" ht="43.5" customHeight="1">
      <c r="A89" s="85" t="s">
        <v>325</v>
      </c>
      <c r="B89" s="70" t="s">
        <v>233</v>
      </c>
      <c r="C89" s="19" t="s">
        <v>11</v>
      </c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5" customHeight="1">
      <c r="A90" s="22" t="s">
        <v>326</v>
      </c>
      <c r="B90" s="24" t="s">
        <v>235</v>
      </c>
      <c r="C90" s="19" t="s">
        <v>19</v>
      </c>
      <c r="D90" s="19">
        <v>3</v>
      </c>
      <c r="E90" s="19"/>
      <c r="F90" s="19" t="s">
        <v>13</v>
      </c>
      <c r="G90" s="19"/>
      <c r="H90" s="19" t="s">
        <v>102</v>
      </c>
      <c r="I90" s="19">
        <v>20</v>
      </c>
      <c r="J90" s="19"/>
      <c r="K90" s="19"/>
      <c r="L90" s="19"/>
      <c r="M90" s="19" t="s">
        <v>20</v>
      </c>
      <c r="N90" s="86" t="s">
        <v>229</v>
      </c>
      <c r="O90" s="6"/>
    </row>
    <row r="91" spans="1:15" ht="43.5" customHeight="1">
      <c r="A91" s="22" t="s">
        <v>327</v>
      </c>
      <c r="B91" s="24" t="s">
        <v>237</v>
      </c>
      <c r="C91" s="19" t="s">
        <v>19</v>
      </c>
      <c r="D91" s="19">
        <v>3</v>
      </c>
      <c r="E91" s="19"/>
      <c r="F91" s="19" t="s">
        <v>13</v>
      </c>
      <c r="G91" s="19"/>
      <c r="H91" s="19" t="s">
        <v>102</v>
      </c>
      <c r="I91" s="19"/>
      <c r="J91" s="19">
        <v>20</v>
      </c>
      <c r="K91" s="19"/>
      <c r="L91" s="19"/>
      <c r="M91" s="19" t="s">
        <v>20</v>
      </c>
      <c r="N91" s="86" t="s">
        <v>229</v>
      </c>
      <c r="O91" s="6"/>
    </row>
    <row r="92" spans="1:15" ht="43.5" customHeight="1">
      <c r="A92" s="22" t="s">
        <v>328</v>
      </c>
      <c r="B92" s="73" t="s">
        <v>239</v>
      </c>
      <c r="C92" s="19" t="s">
        <v>11</v>
      </c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86"/>
      <c r="O92" s="6"/>
    </row>
    <row r="93" spans="1:15" ht="43.5" customHeight="1">
      <c r="A93" s="23"/>
      <c r="B93" s="22"/>
      <c r="C93" s="24" t="s">
        <v>29</v>
      </c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86"/>
      <c r="O93" s="6"/>
    </row>
    <row r="94" spans="1:15" ht="43.5" customHeight="1">
      <c r="A94" s="22" t="s">
        <v>329</v>
      </c>
      <c r="B94" s="70" t="s">
        <v>330</v>
      </c>
      <c r="C94" s="19" t="s">
        <v>11</v>
      </c>
      <c r="D94" s="19">
        <v>6</v>
      </c>
      <c r="E94" s="19"/>
      <c r="F94" s="19"/>
      <c r="G94" s="19"/>
      <c r="H94" s="19" t="s">
        <v>106</v>
      </c>
      <c r="I94" s="19"/>
      <c r="J94" s="11"/>
      <c r="K94" s="19"/>
      <c r="L94" s="19"/>
      <c r="M94" s="19" t="s">
        <v>20</v>
      </c>
      <c r="N94" s="86" t="s">
        <v>242</v>
      </c>
      <c r="O94" s="6"/>
    </row>
    <row r="95" spans="1:15" ht="43.5" customHeight="1">
      <c r="A95" s="22" t="s">
        <v>331</v>
      </c>
      <c r="B95" s="87" t="s">
        <v>244</v>
      </c>
      <c r="C95" s="19" t="s">
        <v>19</v>
      </c>
      <c r="D95" s="19">
        <v>3</v>
      </c>
      <c r="E95" s="19"/>
      <c r="F95" s="19"/>
      <c r="G95" s="19"/>
      <c r="H95" s="19" t="s">
        <v>106</v>
      </c>
      <c r="I95" s="11">
        <v>20</v>
      </c>
      <c r="J95" s="19"/>
      <c r="K95" s="19"/>
      <c r="L95" s="19"/>
      <c r="M95" s="19" t="s">
        <v>20</v>
      </c>
      <c r="N95" s="86" t="s">
        <v>242</v>
      </c>
      <c r="O95" s="6"/>
    </row>
    <row r="96" spans="1:15" ht="43.5" customHeight="1">
      <c r="A96" s="22" t="s">
        <v>332</v>
      </c>
      <c r="B96" s="87" t="s">
        <v>246</v>
      </c>
      <c r="C96" s="19" t="s">
        <v>19</v>
      </c>
      <c r="D96" s="19">
        <v>3</v>
      </c>
      <c r="E96" s="19"/>
      <c r="F96" s="19"/>
      <c r="G96" s="19"/>
      <c r="H96" s="19" t="s">
        <v>106</v>
      </c>
      <c r="I96" s="19">
        <v>20</v>
      </c>
      <c r="J96" s="19"/>
      <c r="K96" s="19"/>
      <c r="L96" s="19"/>
      <c r="M96" s="19" t="s">
        <v>20</v>
      </c>
      <c r="N96" s="86" t="s">
        <v>242</v>
      </c>
      <c r="O96" s="6"/>
    </row>
    <row r="97" spans="1:15" ht="43.5" customHeight="1">
      <c r="A97" s="22" t="s">
        <v>333</v>
      </c>
      <c r="B97" s="70" t="s">
        <v>248</v>
      </c>
      <c r="C97" s="19" t="s">
        <v>11</v>
      </c>
      <c r="D97" s="19">
        <v>6</v>
      </c>
      <c r="E97" s="19"/>
      <c r="F97" s="19"/>
      <c r="G97" s="19"/>
      <c r="H97" s="19" t="s">
        <v>107</v>
      </c>
      <c r="I97" s="19"/>
      <c r="J97" s="19"/>
      <c r="K97" s="19"/>
      <c r="L97" s="19"/>
      <c r="M97" s="19" t="s">
        <v>20</v>
      </c>
      <c r="N97" s="86" t="s">
        <v>242</v>
      </c>
      <c r="O97" s="6"/>
    </row>
    <row r="98" spans="1:15" ht="43.5" customHeight="1">
      <c r="A98" s="22" t="s">
        <v>334</v>
      </c>
      <c r="B98" s="87" t="s">
        <v>250</v>
      </c>
      <c r="C98" s="19" t="s">
        <v>19</v>
      </c>
      <c r="D98" s="19">
        <v>3</v>
      </c>
      <c r="E98" s="19"/>
      <c r="F98" s="19"/>
      <c r="G98" s="19"/>
      <c r="H98" s="19" t="s">
        <v>107</v>
      </c>
      <c r="I98" s="19">
        <v>20</v>
      </c>
      <c r="J98" s="19"/>
      <c r="K98" s="19"/>
      <c r="L98" s="19"/>
      <c r="M98" s="19" t="s">
        <v>20</v>
      </c>
      <c r="N98" s="86" t="s">
        <v>242</v>
      </c>
      <c r="O98" s="6"/>
    </row>
    <row r="99" spans="1:15" ht="43.5" customHeight="1">
      <c r="A99" s="22" t="s">
        <v>335</v>
      </c>
      <c r="B99" s="88" t="s">
        <v>252</v>
      </c>
      <c r="C99" s="19" t="s">
        <v>19</v>
      </c>
      <c r="D99" s="19">
        <v>3</v>
      </c>
      <c r="E99" s="19"/>
      <c r="F99" s="19"/>
      <c r="G99" s="19"/>
      <c r="H99" s="19" t="s">
        <v>107</v>
      </c>
      <c r="I99" s="19">
        <v>20</v>
      </c>
      <c r="J99" s="20"/>
      <c r="K99" s="20"/>
      <c r="L99" s="20"/>
      <c r="M99" s="20" t="s">
        <v>20</v>
      </c>
      <c r="N99" s="86" t="s">
        <v>242</v>
      </c>
      <c r="O99" s="6"/>
    </row>
    <row r="100" spans="1:15" ht="43.5" customHeight="1">
      <c r="A100" s="85" t="s">
        <v>336</v>
      </c>
      <c r="B100" s="70" t="s">
        <v>254</v>
      </c>
      <c r="C100" s="19" t="s">
        <v>11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86"/>
      <c r="O100" s="6"/>
    </row>
    <row r="101" spans="1:15" ht="43.5" customHeight="1">
      <c r="A101" s="23"/>
      <c r="B101" s="25"/>
      <c r="C101" s="19" t="s">
        <v>29</v>
      </c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86"/>
      <c r="O101" s="6"/>
    </row>
    <row r="102" spans="1:15" ht="43.5" customHeight="1">
      <c r="A102" s="22" t="s">
        <v>337</v>
      </c>
      <c r="B102" s="70" t="s">
        <v>256</v>
      </c>
      <c r="C102" s="19" t="s">
        <v>11</v>
      </c>
      <c r="D102" s="19">
        <v>6</v>
      </c>
      <c r="E102" s="5"/>
      <c r="F102" s="5"/>
      <c r="G102" s="5"/>
      <c r="H102" s="19" t="s">
        <v>131</v>
      </c>
      <c r="I102" s="19"/>
      <c r="J102" s="19"/>
      <c r="K102" s="19"/>
      <c r="L102" s="19"/>
      <c r="M102" s="19" t="s">
        <v>20</v>
      </c>
      <c r="N102" s="5" t="s">
        <v>257</v>
      </c>
      <c r="O102" s="6"/>
    </row>
    <row r="103" spans="1:15" ht="43.5" customHeight="1">
      <c r="A103" s="22" t="s">
        <v>338</v>
      </c>
      <c r="B103" s="24" t="s">
        <v>259</v>
      </c>
      <c r="C103" s="19" t="s">
        <v>19</v>
      </c>
      <c r="D103" s="19">
        <v>3</v>
      </c>
      <c r="E103" s="19"/>
      <c r="F103" s="19"/>
      <c r="G103" s="19"/>
      <c r="H103" s="19"/>
      <c r="I103" s="19">
        <v>14</v>
      </c>
      <c r="J103" s="19">
        <v>16</v>
      </c>
      <c r="K103" s="19"/>
      <c r="L103" s="19"/>
      <c r="M103" s="19" t="s">
        <v>20</v>
      </c>
      <c r="N103" s="5" t="s">
        <v>257</v>
      </c>
      <c r="O103" s="6"/>
    </row>
    <row r="104" spans="1:15" ht="43.5" customHeight="1">
      <c r="A104" s="22" t="s">
        <v>339</v>
      </c>
      <c r="B104" s="24" t="s">
        <v>261</v>
      </c>
      <c r="C104" s="19" t="s">
        <v>19</v>
      </c>
      <c r="D104" s="19">
        <v>3</v>
      </c>
      <c r="E104" s="19"/>
      <c r="F104" s="19"/>
      <c r="G104" s="19"/>
      <c r="H104" s="19"/>
      <c r="I104" s="19">
        <v>14</v>
      </c>
      <c r="J104" s="19">
        <v>16</v>
      </c>
      <c r="K104" s="19"/>
      <c r="L104" s="19"/>
      <c r="M104" s="19" t="s">
        <v>20</v>
      </c>
      <c r="N104" s="5" t="s">
        <v>257</v>
      </c>
      <c r="O104" s="6"/>
    </row>
    <row r="105" spans="1:15" ht="43.5" customHeight="1">
      <c r="A105" s="22" t="s">
        <v>340</v>
      </c>
      <c r="B105" s="70" t="s">
        <v>263</v>
      </c>
      <c r="C105" s="19" t="s">
        <v>11</v>
      </c>
      <c r="D105" s="19">
        <v>6</v>
      </c>
      <c r="E105" s="5"/>
      <c r="F105" s="5"/>
      <c r="G105" s="5"/>
      <c r="H105" s="19" t="s">
        <v>131</v>
      </c>
      <c r="I105" s="19"/>
      <c r="J105" s="19"/>
      <c r="K105" s="19"/>
      <c r="L105" s="19"/>
      <c r="M105" s="19" t="s">
        <v>20</v>
      </c>
      <c r="N105" s="5" t="s">
        <v>257</v>
      </c>
      <c r="O105" s="6"/>
    </row>
    <row r="106" spans="1:15" ht="43.5" customHeight="1">
      <c r="A106" s="22" t="s">
        <v>341</v>
      </c>
      <c r="B106" s="24" t="s">
        <v>265</v>
      </c>
      <c r="C106" s="19" t="s">
        <v>19</v>
      </c>
      <c r="D106" s="19">
        <v>2</v>
      </c>
      <c r="E106" s="5"/>
      <c r="F106" s="5"/>
      <c r="G106" s="5"/>
      <c r="H106" s="19"/>
      <c r="I106" s="19">
        <v>20</v>
      </c>
      <c r="J106" s="19"/>
      <c r="K106" s="19"/>
      <c r="L106" s="19"/>
      <c r="M106" s="19" t="s">
        <v>20</v>
      </c>
      <c r="N106" s="5" t="s">
        <v>257</v>
      </c>
      <c r="O106" s="6"/>
    </row>
    <row r="107" spans="1:15" ht="43.5" customHeight="1">
      <c r="A107" s="22" t="s">
        <v>342</v>
      </c>
      <c r="B107" s="24" t="s">
        <v>267</v>
      </c>
      <c r="C107" s="19" t="s">
        <v>19</v>
      </c>
      <c r="D107" s="19">
        <v>2</v>
      </c>
      <c r="E107" s="5"/>
      <c r="F107" s="5"/>
      <c r="G107" s="5"/>
      <c r="H107" s="19"/>
      <c r="I107" s="19">
        <v>20</v>
      </c>
      <c r="J107" s="19"/>
      <c r="K107" s="19"/>
      <c r="L107" s="19"/>
      <c r="M107" s="19" t="s">
        <v>20</v>
      </c>
      <c r="N107" s="5" t="s">
        <v>257</v>
      </c>
      <c r="O107" s="6"/>
    </row>
    <row r="108" spans="1:15" ht="43.5" customHeight="1">
      <c r="A108" s="22" t="s">
        <v>343</v>
      </c>
      <c r="B108" s="24" t="s">
        <v>269</v>
      </c>
      <c r="C108" s="19" t="s">
        <v>19</v>
      </c>
      <c r="D108" s="19">
        <v>2</v>
      </c>
      <c r="E108" s="5"/>
      <c r="F108" s="5"/>
      <c r="G108" s="5"/>
      <c r="H108" s="19"/>
      <c r="I108" s="19">
        <v>20</v>
      </c>
      <c r="J108" s="19"/>
      <c r="K108" s="19"/>
      <c r="L108" s="19"/>
      <c r="M108" s="19" t="s">
        <v>20</v>
      </c>
      <c r="N108" s="5" t="s">
        <v>257</v>
      </c>
      <c r="O108" s="6"/>
    </row>
    <row r="109" spans="1:15" ht="43.5" customHeight="1">
      <c r="A109" s="85" t="s">
        <v>344</v>
      </c>
      <c r="B109" s="70" t="s">
        <v>271</v>
      </c>
      <c r="C109" s="19" t="s">
        <v>11</v>
      </c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5"/>
      <c r="O109" s="6"/>
    </row>
    <row r="110" spans="1:15" ht="43.5" customHeight="1">
      <c r="A110" s="22" t="s">
        <v>345</v>
      </c>
      <c r="B110" s="24" t="s">
        <v>273</v>
      </c>
      <c r="C110" s="19" t="s">
        <v>26</v>
      </c>
      <c r="D110" s="19"/>
      <c r="E110" s="19"/>
      <c r="F110" s="19" t="s">
        <v>13</v>
      </c>
      <c r="G110" s="19"/>
      <c r="H110" s="19"/>
      <c r="I110" s="19"/>
      <c r="J110" s="19"/>
      <c r="K110" s="19"/>
      <c r="L110" s="19"/>
      <c r="M110" s="19"/>
      <c r="N110" s="5"/>
      <c r="O110" s="6"/>
    </row>
    <row r="111" spans="1:15" ht="43.5" customHeight="1">
      <c r="A111" s="23"/>
      <c r="B111" s="24" t="s">
        <v>203</v>
      </c>
      <c r="C111" s="19" t="s">
        <v>29</v>
      </c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86"/>
      <c r="O111" s="6"/>
    </row>
    <row r="112" spans="1:15" ht="43.5" customHeight="1">
      <c r="A112" s="22" t="s">
        <v>346</v>
      </c>
      <c r="B112" s="24" t="s">
        <v>275</v>
      </c>
      <c r="C112" s="19" t="s">
        <v>19</v>
      </c>
      <c r="D112" s="19"/>
      <c r="E112" s="19"/>
      <c r="F112" s="19" t="s">
        <v>13</v>
      </c>
      <c r="G112" s="19"/>
      <c r="H112" s="19"/>
      <c r="I112" s="19">
        <v>20</v>
      </c>
      <c r="J112" s="19"/>
      <c r="K112" s="19"/>
      <c r="L112" s="19"/>
      <c r="M112" s="19" t="s">
        <v>20</v>
      </c>
      <c r="N112" s="86" t="s">
        <v>276</v>
      </c>
      <c r="O112" s="6"/>
    </row>
    <row r="113" spans="1:15" ht="43.5" customHeight="1">
      <c r="A113" s="22" t="s">
        <v>347</v>
      </c>
      <c r="B113" s="24" t="s">
        <v>278</v>
      </c>
      <c r="C113" s="19" t="s">
        <v>19</v>
      </c>
      <c r="D113" s="19"/>
      <c r="E113" s="19"/>
      <c r="F113" s="19" t="s">
        <v>13</v>
      </c>
      <c r="G113" s="19"/>
      <c r="H113" s="19"/>
      <c r="I113" s="19">
        <v>20</v>
      </c>
      <c r="J113" s="19"/>
      <c r="K113" s="19"/>
      <c r="L113" s="19"/>
      <c r="M113" s="19" t="s">
        <v>20</v>
      </c>
      <c r="N113" s="86" t="s">
        <v>276</v>
      </c>
      <c r="O113" s="6"/>
    </row>
    <row r="114" spans="1:15" ht="43.5" customHeight="1">
      <c r="A114" s="22" t="s">
        <v>348</v>
      </c>
      <c r="B114" s="24" t="s">
        <v>280</v>
      </c>
      <c r="C114" s="19" t="s">
        <v>26</v>
      </c>
      <c r="D114" s="19"/>
      <c r="E114" s="19"/>
      <c r="F114" s="19" t="s">
        <v>21</v>
      </c>
      <c r="G114" s="19"/>
      <c r="H114" s="19"/>
      <c r="I114" s="19"/>
      <c r="J114" s="19"/>
      <c r="K114" s="19"/>
      <c r="L114" s="19"/>
      <c r="M114" s="19" t="s">
        <v>20</v>
      </c>
      <c r="N114" s="86" t="s">
        <v>276</v>
      </c>
      <c r="O114" s="6"/>
    </row>
    <row r="115" spans="1:15" ht="43.5" customHeight="1">
      <c r="A115" s="23"/>
      <c r="B115" s="24" t="s">
        <v>203</v>
      </c>
      <c r="C115" s="19" t="s">
        <v>29</v>
      </c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86"/>
      <c r="O115" s="6"/>
    </row>
    <row r="116" spans="1:15" ht="43.5" customHeight="1">
      <c r="A116" s="22" t="s">
        <v>349</v>
      </c>
      <c r="B116" s="24" t="s">
        <v>282</v>
      </c>
      <c r="C116" s="19" t="s">
        <v>19</v>
      </c>
      <c r="D116" s="19"/>
      <c r="E116" s="19"/>
      <c r="F116" s="19"/>
      <c r="G116" s="89" t="s">
        <v>283</v>
      </c>
      <c r="H116" s="19"/>
      <c r="I116" s="19"/>
      <c r="J116" s="19">
        <v>30</v>
      </c>
      <c r="K116" s="19"/>
      <c r="L116" s="19"/>
      <c r="M116" s="19" t="s">
        <v>20</v>
      </c>
      <c r="N116" s="86" t="s">
        <v>276</v>
      </c>
      <c r="O116" s="6"/>
    </row>
    <row r="117" spans="1:15" ht="43.5" customHeight="1">
      <c r="A117" s="22" t="s">
        <v>350</v>
      </c>
      <c r="B117" s="24" t="s">
        <v>285</v>
      </c>
      <c r="C117" s="19" t="s">
        <v>19</v>
      </c>
      <c r="D117" s="19"/>
      <c r="E117" s="19"/>
      <c r="F117" s="19"/>
      <c r="G117" s="19" t="s">
        <v>286</v>
      </c>
      <c r="H117" s="19"/>
      <c r="I117" s="19"/>
      <c r="J117" s="19">
        <v>30</v>
      </c>
      <c r="K117" s="19"/>
      <c r="L117" s="19"/>
      <c r="M117" s="19" t="s">
        <v>20</v>
      </c>
      <c r="N117" s="86" t="s">
        <v>276</v>
      </c>
      <c r="O117" s="6"/>
    </row>
    <row r="118" spans="1:15" ht="43.5" customHeight="1">
      <c r="A118" s="22" t="s">
        <v>351</v>
      </c>
      <c r="B118" s="24" t="s">
        <v>288</v>
      </c>
      <c r="C118" s="19" t="s">
        <v>19</v>
      </c>
      <c r="D118" s="19"/>
      <c r="E118" s="19"/>
      <c r="F118" s="19"/>
      <c r="G118" s="19" t="s">
        <v>289</v>
      </c>
      <c r="H118" s="19"/>
      <c r="I118" s="19"/>
      <c r="J118" s="19">
        <v>30</v>
      </c>
      <c r="K118" s="19"/>
      <c r="L118" s="19"/>
      <c r="M118" s="19" t="s">
        <v>20</v>
      </c>
      <c r="N118" s="86" t="s">
        <v>276</v>
      </c>
      <c r="O118" s="6"/>
    </row>
    <row r="119" spans="1:15" ht="43.5" customHeight="1">
      <c r="A119" s="22" t="s">
        <v>352</v>
      </c>
      <c r="B119" s="24" t="s">
        <v>291</v>
      </c>
      <c r="C119" s="19" t="s">
        <v>19</v>
      </c>
      <c r="D119" s="19"/>
      <c r="E119" s="19"/>
      <c r="F119" s="19"/>
      <c r="G119" s="19" t="s">
        <v>292</v>
      </c>
      <c r="H119" s="19"/>
      <c r="I119" s="19"/>
      <c r="J119" s="19">
        <v>30</v>
      </c>
      <c r="K119" s="19"/>
      <c r="L119" s="19"/>
      <c r="M119" s="19" t="s">
        <v>20</v>
      </c>
      <c r="N119" s="86" t="s">
        <v>276</v>
      </c>
      <c r="O119" s="6"/>
    </row>
    <row r="120" spans="1:15" ht="43.5" customHeight="1">
      <c r="A120" s="22" t="s">
        <v>353</v>
      </c>
      <c r="B120" s="24" t="s">
        <v>294</v>
      </c>
      <c r="C120" s="19" t="s">
        <v>19</v>
      </c>
      <c r="D120" s="19"/>
      <c r="E120" s="19"/>
      <c r="F120" s="19"/>
      <c r="G120" s="19" t="s">
        <v>295</v>
      </c>
      <c r="H120" s="19"/>
      <c r="I120" s="19"/>
      <c r="J120" s="19">
        <v>30</v>
      </c>
      <c r="K120" s="19"/>
      <c r="L120" s="19"/>
      <c r="M120" s="19" t="s">
        <v>20</v>
      </c>
      <c r="N120" s="86" t="s">
        <v>276</v>
      </c>
      <c r="O120" s="6"/>
    </row>
    <row r="121" spans="1:15" ht="43.5" customHeight="1">
      <c r="A121" s="22" t="s">
        <v>354</v>
      </c>
      <c r="B121" s="24" t="s">
        <v>297</v>
      </c>
      <c r="C121" s="19" t="s">
        <v>19</v>
      </c>
      <c r="D121" s="19"/>
      <c r="E121" s="19"/>
      <c r="F121" s="19"/>
      <c r="G121" s="19" t="s">
        <v>298</v>
      </c>
      <c r="H121" s="19"/>
      <c r="I121" s="19"/>
      <c r="J121" s="19">
        <v>30</v>
      </c>
      <c r="K121" s="19"/>
      <c r="L121" s="19"/>
      <c r="M121" s="19" t="s">
        <v>20</v>
      </c>
      <c r="N121" s="86" t="s">
        <v>276</v>
      </c>
      <c r="O121" s="6"/>
    </row>
    <row r="122" spans="1:15" ht="43.5" customHeight="1">
      <c r="A122" s="22" t="s">
        <v>355</v>
      </c>
      <c r="B122" s="24" t="s">
        <v>300</v>
      </c>
      <c r="C122" s="19" t="s">
        <v>19</v>
      </c>
      <c r="D122" s="19"/>
      <c r="E122" s="19"/>
      <c r="F122" s="19"/>
      <c r="G122" s="19" t="s">
        <v>301</v>
      </c>
      <c r="H122" s="19"/>
      <c r="I122" s="19"/>
      <c r="J122" s="19">
        <v>30</v>
      </c>
      <c r="K122" s="19"/>
      <c r="L122" s="19"/>
      <c r="M122" s="19" t="s">
        <v>20</v>
      </c>
      <c r="N122" s="86" t="s">
        <v>276</v>
      </c>
      <c r="O122" s="6"/>
    </row>
    <row r="123" spans="1:15" ht="43.5" customHeight="1">
      <c r="A123" s="22" t="s">
        <v>356</v>
      </c>
      <c r="B123" s="24" t="s">
        <v>303</v>
      </c>
      <c r="C123" s="19" t="s">
        <v>19</v>
      </c>
      <c r="D123" s="19"/>
      <c r="E123" s="19"/>
      <c r="F123" s="19"/>
      <c r="G123" s="19" t="s">
        <v>304</v>
      </c>
      <c r="H123" s="19"/>
      <c r="I123" s="19"/>
      <c r="J123" s="19">
        <v>30</v>
      </c>
      <c r="K123" s="19"/>
      <c r="L123" s="19"/>
      <c r="M123" s="19" t="s">
        <v>20</v>
      </c>
      <c r="N123" s="86" t="s">
        <v>276</v>
      </c>
      <c r="O123" s="6"/>
    </row>
    <row r="124" spans="1:15" ht="43.5" customHeight="1">
      <c r="A124" s="22" t="s">
        <v>357</v>
      </c>
      <c r="B124" s="24" t="s">
        <v>306</v>
      </c>
      <c r="C124" s="19" t="s">
        <v>19</v>
      </c>
      <c r="D124" s="19"/>
      <c r="E124" s="19"/>
      <c r="F124" s="19"/>
      <c r="G124" s="19" t="s">
        <v>307</v>
      </c>
      <c r="H124" s="19"/>
      <c r="I124" s="19"/>
      <c r="J124" s="19">
        <v>30</v>
      </c>
      <c r="K124" s="19"/>
      <c r="L124" s="19"/>
      <c r="M124" s="19" t="s">
        <v>20</v>
      </c>
      <c r="N124" s="86" t="s">
        <v>276</v>
      </c>
      <c r="O124" s="6"/>
    </row>
    <row r="125" spans="1:15" ht="43.5" customHeight="1">
      <c r="A125" s="22" t="s">
        <v>358</v>
      </c>
      <c r="B125" s="24" t="s">
        <v>309</v>
      </c>
      <c r="C125" s="19" t="s">
        <v>19</v>
      </c>
      <c r="D125" s="19"/>
      <c r="E125" s="19"/>
      <c r="F125" s="19"/>
      <c r="G125" s="19" t="s">
        <v>310</v>
      </c>
      <c r="H125" s="19"/>
      <c r="I125" s="19"/>
      <c r="J125" s="19">
        <v>30</v>
      </c>
      <c r="K125" s="19"/>
      <c r="L125" s="19"/>
      <c r="M125" s="19" t="s">
        <v>20</v>
      </c>
      <c r="N125" s="86" t="s">
        <v>276</v>
      </c>
      <c r="O125" s="6"/>
    </row>
    <row r="126" spans="1:15" ht="43.5" customHeight="1">
      <c r="A126" s="22" t="s">
        <v>359</v>
      </c>
      <c r="B126" s="24" t="s">
        <v>312</v>
      </c>
      <c r="C126" s="19" t="s">
        <v>19</v>
      </c>
      <c r="D126" s="19"/>
      <c r="E126" s="19"/>
      <c r="F126" s="19"/>
      <c r="G126" s="19" t="s">
        <v>313</v>
      </c>
      <c r="H126" s="19"/>
      <c r="I126" s="19"/>
      <c r="J126" s="19">
        <v>30</v>
      </c>
      <c r="K126" s="19"/>
      <c r="L126" s="19"/>
      <c r="M126" s="19" t="s">
        <v>20</v>
      </c>
      <c r="N126" s="86" t="s">
        <v>276</v>
      </c>
      <c r="O126" s="6"/>
    </row>
    <row r="127" spans="1:15" ht="43.5" customHeight="1">
      <c r="A127" s="22" t="s">
        <v>360</v>
      </c>
      <c r="B127" s="24" t="s">
        <v>315</v>
      </c>
      <c r="C127" s="19" t="s">
        <v>19</v>
      </c>
      <c r="D127" s="19"/>
      <c r="E127" s="19"/>
      <c r="F127" s="19"/>
      <c r="G127" s="19" t="s">
        <v>316</v>
      </c>
      <c r="H127" s="19"/>
      <c r="I127" s="19"/>
      <c r="J127" s="19">
        <v>30</v>
      </c>
      <c r="K127" s="19"/>
      <c r="L127" s="19"/>
      <c r="M127" s="19" t="s">
        <v>20</v>
      </c>
      <c r="N127" s="86" t="s">
        <v>276</v>
      </c>
      <c r="O127" s="6"/>
    </row>
    <row r="128" spans="1:15" ht="43.5" customHeight="1">
      <c r="A128" s="22" t="s">
        <v>361</v>
      </c>
      <c r="B128" s="24" t="s">
        <v>318</v>
      </c>
      <c r="C128" s="19" t="s">
        <v>19</v>
      </c>
      <c r="D128" s="19"/>
      <c r="E128" s="19"/>
      <c r="F128" s="19"/>
      <c r="G128" s="19" t="s">
        <v>319</v>
      </c>
      <c r="H128" s="19"/>
      <c r="I128" s="19"/>
      <c r="J128" s="19">
        <v>30</v>
      </c>
      <c r="K128" s="19"/>
      <c r="L128" s="19"/>
      <c r="M128" s="19" t="s">
        <v>20</v>
      </c>
      <c r="N128" s="86" t="s">
        <v>276</v>
      </c>
      <c r="O128" s="6"/>
    </row>
    <row r="129" spans="1:15" ht="43.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75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672" priority="247">
      <formula>$C1="Option"</formula>
    </cfRule>
  </conditionalFormatting>
  <conditionalFormatting sqref="A12:A81">
    <cfRule type="expression" dxfId="671" priority="196">
      <formula>$C12="Option"</formula>
    </cfRule>
  </conditionalFormatting>
  <conditionalFormatting sqref="A19:A35">
    <cfRule type="expression" dxfId="670" priority="243">
      <formula>$F19="Création"</formula>
    </cfRule>
    <cfRule type="expression" dxfId="669" priority="242">
      <formula>$F19="Modification"</formula>
    </cfRule>
    <cfRule type="expression" dxfId="668" priority="241">
      <formula>$F19="Fermeture"</formula>
    </cfRule>
  </conditionalFormatting>
  <conditionalFormatting sqref="A39:A44">
    <cfRule type="expression" dxfId="667" priority="219">
      <formula>$F39="Création"</formula>
    </cfRule>
    <cfRule type="expression" dxfId="666" priority="218">
      <formula>$F39="Modification"</formula>
    </cfRule>
    <cfRule type="expression" dxfId="665" priority="217">
      <formula>$F39="Fermeture"</formula>
    </cfRule>
  </conditionalFormatting>
  <conditionalFormatting sqref="A45">
    <cfRule type="expression" dxfId="664" priority="183">
      <formula>$F45="Fermeture"</formula>
    </cfRule>
    <cfRule type="expression" dxfId="663" priority="184">
      <formula>$F45="Modification"</formula>
    </cfRule>
    <cfRule type="expression" dxfId="662" priority="185">
      <formula>$F45="Création"</formula>
    </cfRule>
  </conditionalFormatting>
  <conditionalFormatting sqref="A82:A1001">
    <cfRule type="expression" dxfId="661" priority="84">
      <formula>$C82="Option"</formula>
    </cfRule>
  </conditionalFormatting>
  <conditionalFormatting sqref="A86:A91">
    <cfRule type="expression" dxfId="660" priority="145">
      <formula>$F86="Fermeture"</formula>
    </cfRule>
    <cfRule type="expression" dxfId="659" priority="146">
      <formula>$F86="Modification"</formula>
    </cfRule>
    <cfRule type="expression" dxfId="658" priority="147">
      <formula>$F86="Création"</formula>
    </cfRule>
  </conditionalFormatting>
  <conditionalFormatting sqref="A92">
    <cfRule type="expression" dxfId="657" priority="68">
      <formula>$F92="Création"</formula>
    </cfRule>
    <cfRule type="expression" dxfId="656" priority="66">
      <formula>$F92="Fermeture"</formula>
    </cfRule>
    <cfRule type="expression" dxfId="655" priority="67">
      <formula>$F92="Modification"</formula>
    </cfRule>
  </conditionalFormatting>
  <conditionalFormatting sqref="A45:B45">
    <cfRule type="expression" dxfId="654" priority="187">
      <formula>$F45="Modification"</formula>
    </cfRule>
    <cfRule type="expression" dxfId="653" priority="186">
      <formula>$F45="Fermeture"</formula>
    </cfRule>
    <cfRule type="expression" dxfId="652" priority="188">
      <formula>$F45="Création"</formula>
    </cfRule>
  </conditionalFormatting>
  <conditionalFormatting sqref="A92:B92">
    <cfRule type="expression" dxfId="651" priority="69">
      <formula>$F92="Fermeture"</formula>
    </cfRule>
    <cfRule type="expression" dxfId="650" priority="71">
      <formula>$F92="Création"</formula>
    </cfRule>
    <cfRule type="expression" dxfId="649" priority="70">
      <formula>$F92="Modification"</formula>
    </cfRule>
  </conditionalFormatting>
  <conditionalFormatting sqref="A82:C82">
    <cfRule type="expression" dxfId="648" priority="157">
      <formula>$F82="Création"</formula>
    </cfRule>
    <cfRule type="expression" dxfId="647" priority="156">
      <formula>$F82="Modification"</formula>
    </cfRule>
    <cfRule type="expression" dxfId="646" priority="155">
      <formula>$F82="Fermeture"</formula>
    </cfRule>
  </conditionalFormatting>
  <conditionalFormatting sqref="A38:N38 B39:N41">
    <cfRule type="expression" dxfId="645" priority="224">
      <formula>$F38="Fermeture"</formula>
    </cfRule>
    <cfRule type="expression" dxfId="644" priority="225">
      <formula>$F38="Modification"</formula>
    </cfRule>
    <cfRule type="expression" dxfId="643" priority="226">
      <formula>$F38="Création"</formula>
    </cfRule>
  </conditionalFormatting>
  <conditionalFormatting sqref="A85:N85 B86:N88">
    <cfRule type="expression" dxfId="642" priority="154">
      <formula>$F85="Création"</formula>
    </cfRule>
    <cfRule type="expression" dxfId="641" priority="153">
      <formula>$F85="Modification"</formula>
    </cfRule>
    <cfRule type="expression" dxfId="640" priority="152">
      <formula>$F85="Fermeture"</formula>
    </cfRule>
  </conditionalFormatting>
  <conditionalFormatting sqref="A1:O7 C8:O9 C10 E10 K10:O11 A12:O12 A13:H13 J13:O16 A14:F14 A15:H15 A16:F16 A17:O18 C19:O26 A35:O37 O38:O41 B41:O41 E42:O42 N43:O44 O45:O81 D82:O82 A83:O83 A84:N84 O84:O128 B88:N88 E89:N89 N90:N91 A129:O999">
    <cfRule type="expression" dxfId="639" priority="256">
      <formula>$F1="Création"</formula>
    </cfRule>
    <cfRule type="expression" dxfId="638" priority="255">
      <formula>$F1="Modification"</formula>
    </cfRule>
  </conditionalFormatting>
  <conditionalFormatting sqref="A1:O7 C8:O9 K10:O11 A12:O12 J13:O16 A17:O18 C19:O26 E10 A35:O37 B41:O41 E42:O42 N43:O44 B88:N88 E89:N89 N90:N91 A129:O999 A13:H13 A15:H15 D82:O82 A83:O83 A84:N84 A14:F14 A16:F16 C10 O38:O41 O45:O81 O84:O128">
    <cfRule type="expression" dxfId="637" priority="254">
      <formula>$F1="Fermeture"</formula>
    </cfRule>
  </conditionalFormatting>
  <conditionalFormatting sqref="B19:B26">
    <cfRule type="expression" dxfId="636" priority="244">
      <formula>$F19="Fermeture"</formula>
    </cfRule>
    <cfRule type="expression" dxfId="635" priority="245">
      <formula>$F19="Modification"</formula>
    </cfRule>
    <cfRule type="expression" dxfId="634" priority="246">
      <formula>$F19="Création"</formula>
    </cfRule>
  </conditionalFormatting>
  <conditionalFormatting sqref="B34">
    <cfRule type="expression" dxfId="633" priority="227">
      <formula>$F34="Fermeture"</formula>
    </cfRule>
    <cfRule type="expression" dxfId="632" priority="228">
      <formula>$F34="Modification"</formula>
    </cfRule>
    <cfRule type="expression" dxfId="631" priority="229">
      <formula>$F34="Création"</formula>
    </cfRule>
  </conditionalFormatting>
  <conditionalFormatting sqref="B46">
    <cfRule type="expression" dxfId="630" priority="178">
      <formula>$C46="Option"</formula>
    </cfRule>
  </conditionalFormatting>
  <conditionalFormatting sqref="B93">
    <cfRule type="expression" dxfId="629" priority="61">
      <formula>$C93="Option"</formula>
    </cfRule>
  </conditionalFormatting>
  <conditionalFormatting sqref="B58:C61">
    <cfRule type="expression" dxfId="628" priority="26">
      <formula>$F58="Création"</formula>
    </cfRule>
    <cfRule type="expression" dxfId="627" priority="24">
      <formula>$F58="Fermeture"</formula>
    </cfRule>
    <cfRule type="expression" dxfId="626" priority="25">
      <formula>$F58="Modification"</formula>
    </cfRule>
  </conditionalFormatting>
  <conditionalFormatting sqref="B105:C108">
    <cfRule type="expression" dxfId="625" priority="1">
      <formula>$F105="Fermeture"</formula>
    </cfRule>
    <cfRule type="expression" dxfId="624" priority="2">
      <formula>$F105="Modification"</formula>
    </cfRule>
    <cfRule type="expression" dxfId="623" priority="3">
      <formula>$F105="Création"</formula>
    </cfRule>
  </conditionalFormatting>
  <conditionalFormatting sqref="B42:D42">
    <cfRule type="expression" dxfId="622" priority="215">
      <formula>$F42="Création"</formula>
    </cfRule>
    <cfRule type="expression" dxfId="621" priority="214">
      <formula>$F42="Modification"</formula>
    </cfRule>
    <cfRule type="expression" dxfId="620" priority="213">
      <formula>$F42="Fermeture"</formula>
    </cfRule>
  </conditionalFormatting>
  <conditionalFormatting sqref="B89:D89">
    <cfRule type="expression" dxfId="619" priority="142">
      <formula>$F89="Modification"</formula>
    </cfRule>
    <cfRule type="expression" dxfId="618" priority="141">
      <formula>$F89="Fermeture"</formula>
    </cfRule>
    <cfRule type="expression" dxfId="617" priority="143">
      <formula>$F89="Création"</formula>
    </cfRule>
  </conditionalFormatting>
  <conditionalFormatting sqref="B47:I52">
    <cfRule type="expression" dxfId="616" priority="177">
      <formula>$F47="Création"</formula>
    </cfRule>
    <cfRule type="expression" dxfId="615" priority="176">
      <formula>$F47="Modification"</formula>
    </cfRule>
    <cfRule type="expression" dxfId="614" priority="175">
      <formula>$F47="Fermeture"</formula>
    </cfRule>
  </conditionalFormatting>
  <conditionalFormatting sqref="B94:I99">
    <cfRule type="expression" dxfId="613" priority="58">
      <formula>$F94="Fermeture"</formula>
    </cfRule>
    <cfRule type="expression" dxfId="612" priority="59">
      <formula>$F94="Modification"</formula>
    </cfRule>
    <cfRule type="expression" dxfId="611" priority="60">
      <formula>$F94="Création"</formula>
    </cfRule>
  </conditionalFormatting>
  <conditionalFormatting sqref="B63:J81">
    <cfRule type="expression" dxfId="610" priority="168">
      <formula>$F63="Création"</formula>
    </cfRule>
    <cfRule type="expression" dxfId="609" priority="167">
      <formula>$F63="Modification"</formula>
    </cfRule>
    <cfRule type="expression" dxfId="608" priority="166">
      <formula>$F63="Fermeture"</formula>
    </cfRule>
  </conditionalFormatting>
  <conditionalFormatting sqref="B110:J128">
    <cfRule type="expression" dxfId="607" priority="51">
      <formula>$F110="Création"</formula>
    </cfRule>
    <cfRule type="expression" dxfId="606" priority="49">
      <formula>$F110="Fermeture"</formula>
    </cfRule>
    <cfRule type="expression" dxfId="605" priority="50">
      <formula>$F110="Modification"</formula>
    </cfRule>
  </conditionalFormatting>
  <conditionalFormatting sqref="B56:L57">
    <cfRule type="expression" dxfId="604" priority="30">
      <formula>$F56="Création"</formula>
    </cfRule>
    <cfRule type="expression" dxfId="603" priority="29">
      <formula>$F56="Modification"</formula>
    </cfRule>
    <cfRule type="expression" dxfId="602" priority="28">
      <formula>$F56="Fermeture"</formula>
    </cfRule>
  </conditionalFormatting>
  <conditionalFormatting sqref="B103:L104">
    <cfRule type="expression" dxfId="601" priority="7">
      <formula>$F103="Création"</formula>
    </cfRule>
    <cfRule type="expression" dxfId="600" priority="6">
      <formula>$F103="Modification"</formula>
    </cfRule>
    <cfRule type="expression" dxfId="599" priority="5">
      <formula>$F103="Fermeture"</formula>
    </cfRule>
  </conditionalFormatting>
  <conditionalFormatting sqref="B43:M44">
    <cfRule type="expression" dxfId="598" priority="211">
      <formula>$F43="Création"</formula>
    </cfRule>
    <cfRule type="expression" dxfId="597" priority="210">
      <formula>$F43="Modification"</formula>
    </cfRule>
    <cfRule type="expression" dxfId="596" priority="209">
      <formula>$F43="Fermeture"</formula>
    </cfRule>
  </conditionalFormatting>
  <conditionalFormatting sqref="B45:M45">
    <cfRule type="expression" dxfId="595" priority="193">
      <formula>$F45="Fermeture"</formula>
    </cfRule>
    <cfRule type="expression" dxfId="594" priority="194">
      <formula>$F45="Modification"</formula>
    </cfRule>
    <cfRule type="expression" dxfId="593" priority="195">
      <formula>$F45="Création"</formula>
    </cfRule>
  </conditionalFormatting>
  <conditionalFormatting sqref="B46:M46 J47:M51">
    <cfRule type="expression" dxfId="592" priority="182">
      <formula>$F46="Création"</formula>
    </cfRule>
    <cfRule type="expression" dxfId="591" priority="181">
      <formula>$F46="Modification"</formula>
    </cfRule>
    <cfRule type="expression" dxfId="590" priority="180">
      <formula>$F46="Fermeture"</formula>
    </cfRule>
  </conditionalFormatting>
  <conditionalFormatting sqref="B90:M91">
    <cfRule type="expression" dxfId="589" priority="138">
      <formula>$F90="Modification"</formula>
    </cfRule>
    <cfRule type="expression" dxfId="588" priority="137">
      <formula>$F90="Fermeture"</formula>
    </cfRule>
    <cfRule type="expression" dxfId="587" priority="139">
      <formula>$F90="Création"</formula>
    </cfRule>
  </conditionalFormatting>
  <conditionalFormatting sqref="B92:M92">
    <cfRule type="expression" dxfId="586" priority="76">
      <formula>$F92="Fermeture"</formula>
    </cfRule>
    <cfRule type="expression" dxfId="585" priority="78">
      <formula>$F92="Création"</formula>
    </cfRule>
    <cfRule type="expression" dxfId="584" priority="77">
      <formula>$F92="Modification"</formula>
    </cfRule>
  </conditionalFormatting>
  <conditionalFormatting sqref="B93:M93 J94:M98">
    <cfRule type="expression" dxfId="583" priority="63">
      <formula>$F93="Fermeture"</formula>
    </cfRule>
    <cfRule type="expression" dxfId="582" priority="64">
      <formula>$F93="Modification"</formula>
    </cfRule>
    <cfRule type="expression" dxfId="581" priority="65">
      <formula>$F93="Création"</formula>
    </cfRule>
  </conditionalFormatting>
  <conditionalFormatting sqref="B55:N55 N56:N61 D58:M58 D59:L61">
    <cfRule type="expression" dxfId="580" priority="42">
      <formula>$F55="Création"</formula>
    </cfRule>
    <cfRule type="expression" dxfId="579" priority="41">
      <formula>$F55="Modification"</formula>
    </cfRule>
  </conditionalFormatting>
  <conditionalFormatting sqref="B102:N102 N103:N108 D105:M105 D106:L108">
    <cfRule type="expression" dxfId="578" priority="18">
      <formula>$F102="Modification"</formula>
    </cfRule>
    <cfRule type="expression" dxfId="577" priority="19">
      <formula>$F102="Création"</formula>
    </cfRule>
  </conditionalFormatting>
  <conditionalFormatting sqref="B27:O35">
    <cfRule type="expression" dxfId="576" priority="232">
      <formula>$F27="Fermeture"</formula>
    </cfRule>
    <cfRule type="expression" dxfId="575" priority="234">
      <formula>$F27="Création"</formula>
    </cfRule>
    <cfRule type="expression" dxfId="574" priority="233">
      <formula>$F27="Modification"</formula>
    </cfRule>
  </conditionalFormatting>
  <conditionalFormatting sqref="D12:E45 G45:M45">
    <cfRule type="expression" dxfId="573" priority="189">
      <formula>$C12="Option"</formula>
    </cfRule>
  </conditionalFormatting>
  <conditionalFormatting sqref="D41:E41 G41:N42 D88:E88 G88:N89 G129:N1001">
    <cfRule type="expression" dxfId="572" priority="230">
      <formula>$C41="Option"</formula>
    </cfRule>
  </conditionalFormatting>
  <conditionalFormatting sqref="D47:E61 G56:L57">
    <cfRule type="expression" dxfId="571" priority="27">
      <formula>$C47="Option"</formula>
    </cfRule>
  </conditionalFormatting>
  <conditionalFormatting sqref="D62:E63">
    <cfRule type="expression" dxfId="570" priority="173">
      <formula>$C62="Option"</formula>
    </cfRule>
  </conditionalFormatting>
  <conditionalFormatting sqref="D63:E92 G92:M92">
    <cfRule type="expression" dxfId="569" priority="72">
      <formula>$C63="Option"</formula>
    </cfRule>
  </conditionalFormatting>
  <conditionalFormatting sqref="D94:E108 G103:L104">
    <cfRule type="expression" dxfId="568" priority="4">
      <formula>$C94="Option"</formula>
    </cfRule>
  </conditionalFormatting>
  <conditionalFormatting sqref="D109:E1001">
    <cfRule type="expression" dxfId="567" priority="56">
      <formula>$C109="Option"</formula>
    </cfRule>
  </conditionalFormatting>
  <conditionalFormatting sqref="D58:M58 D59:L61 B55:N55 N56:N61">
    <cfRule type="expression" dxfId="566" priority="40">
      <formula>$F55="Fermeture"</formula>
    </cfRule>
  </conditionalFormatting>
  <conditionalFormatting sqref="D105:M105 D106:L108 B102:N102 N103:N108">
    <cfRule type="expression" dxfId="565" priority="17">
      <formula>$F102="Fermeture"</formula>
    </cfRule>
  </conditionalFormatting>
  <conditionalFormatting sqref="E46:F46 H46:M46 J47:M51">
    <cfRule type="expression" dxfId="564" priority="179">
      <formula>$C46="Option"</formula>
    </cfRule>
  </conditionalFormatting>
  <conditionalFormatting sqref="E93:F93 H93:M93 J94:M98">
    <cfRule type="expression" dxfId="563" priority="62">
      <formula>$C93="Option"</formula>
    </cfRule>
  </conditionalFormatting>
  <conditionalFormatting sqref="G47:I52">
    <cfRule type="expression" dxfId="562" priority="174">
      <formula>$C47="Option"</formula>
    </cfRule>
  </conditionalFormatting>
  <conditionalFormatting sqref="G94:I99">
    <cfRule type="expression" dxfId="561" priority="57">
      <formula>$C94="Option"</formula>
    </cfRule>
  </conditionalFormatting>
  <conditionalFormatting sqref="G63:J81">
    <cfRule type="expression" dxfId="560" priority="164">
      <formula>$C63="Option"</formula>
    </cfRule>
  </conditionalFormatting>
  <conditionalFormatting sqref="G110:J128">
    <cfRule type="expression" dxfId="559" priority="47">
      <formula>$C110="Option"</formula>
    </cfRule>
  </conditionalFormatting>
  <conditionalFormatting sqref="G58:M58 G59:L61">
    <cfRule type="expression" dxfId="558" priority="39">
      <formula>$C58="Option"</formula>
    </cfRule>
  </conditionalFormatting>
  <conditionalFormatting sqref="G105:M105 G106:L108">
    <cfRule type="expression" dxfId="557" priority="16">
      <formula>$C105="Option"</formula>
    </cfRule>
  </conditionalFormatting>
  <conditionalFormatting sqref="G12:N41">
    <cfRule type="expression" dxfId="556" priority="222">
      <formula>$C12="Option"</formula>
    </cfRule>
  </conditionalFormatting>
  <conditionalFormatting sqref="G43:N44">
    <cfRule type="expression" dxfId="555" priority="208">
      <formula>$C43="Option"</formula>
    </cfRule>
  </conditionalFormatting>
  <conditionalFormatting sqref="G53:N55">
    <cfRule type="expression" dxfId="554" priority="37">
      <formula>$C53="Option"</formula>
    </cfRule>
  </conditionalFormatting>
  <conditionalFormatting sqref="G62:N63 N45:N51 J52:N52 K64:N81">
    <cfRule type="expression" dxfId="553" priority="197">
      <formula>$C45="Option"</formula>
    </cfRule>
  </conditionalFormatting>
  <conditionalFormatting sqref="G82:N88">
    <cfRule type="expression" dxfId="552" priority="150">
      <formula>$C82="Option"</formula>
    </cfRule>
  </conditionalFormatting>
  <conditionalFormatting sqref="G90:N91">
    <cfRule type="expression" dxfId="551" priority="136">
      <formula>$C90="Option"</formula>
    </cfRule>
  </conditionalFormatting>
  <conditionalFormatting sqref="G100:N102">
    <cfRule type="expression" dxfId="550" priority="14">
      <formula>$C100="Option"</formula>
    </cfRule>
  </conditionalFormatting>
  <conditionalFormatting sqref="G109:N110 N92:N98 J99:N99 K111:N128">
    <cfRule type="expression" dxfId="549" priority="85">
      <formula>$C92="Option"</formula>
    </cfRule>
  </conditionalFormatting>
  <conditionalFormatting sqref="H69:J70">
    <cfRule type="expression" dxfId="548" priority="165">
      <formula>$C69="Option"</formula>
    </cfRule>
  </conditionalFormatting>
  <conditionalFormatting sqref="H116:J117">
    <cfRule type="expression" dxfId="547" priority="48">
      <formula>$C116="Option"</formula>
    </cfRule>
  </conditionalFormatting>
  <conditionalFormatting sqref="M56:M57">
    <cfRule type="expression" dxfId="546" priority="44">
      <formula>$F57="Modification"</formula>
    </cfRule>
    <cfRule type="expression" dxfId="545" priority="45">
      <formula>$F57="Création"</formula>
    </cfRule>
    <cfRule type="expression" dxfId="544" priority="43">
      <formula>$C57="Option"</formula>
    </cfRule>
    <cfRule type="expression" dxfId="543" priority="46">
      <formula>$F57="Fermeture"</formula>
    </cfRule>
  </conditionalFormatting>
  <conditionalFormatting sqref="M59:M61">
    <cfRule type="expression" dxfId="542" priority="35">
      <formula>$F60="Fermeture"</formula>
    </cfRule>
    <cfRule type="expression" dxfId="541" priority="34">
      <formula>$F60="Création"</formula>
    </cfRule>
    <cfRule type="expression" dxfId="540" priority="33">
      <formula>$F60="Modification"</formula>
    </cfRule>
    <cfRule type="expression" dxfId="539" priority="32">
      <formula>$C60="Option"</formula>
    </cfRule>
  </conditionalFormatting>
  <conditionalFormatting sqref="M103:M104">
    <cfRule type="expression" dxfId="538" priority="23">
      <formula>$F104="Fermeture"</formula>
    </cfRule>
    <cfRule type="expression" dxfId="537" priority="20">
      <formula>$C104="Option"</formula>
    </cfRule>
    <cfRule type="expression" dxfId="536" priority="21">
      <formula>$F104="Modification"</formula>
    </cfRule>
    <cfRule type="expression" dxfId="535" priority="22">
      <formula>$F104="Création"</formula>
    </cfRule>
  </conditionalFormatting>
  <conditionalFormatting sqref="M106:M108">
    <cfRule type="expression" dxfId="534" priority="12">
      <formula>$F107="Fermeture"</formula>
    </cfRule>
    <cfRule type="expression" dxfId="533" priority="11">
      <formula>$F107="Création"</formula>
    </cfRule>
    <cfRule type="expression" dxfId="532" priority="10">
      <formula>$F107="Modification"</formula>
    </cfRule>
    <cfRule type="expression" dxfId="531" priority="9">
      <formula>$C107="Option"</formula>
    </cfRule>
  </conditionalFormatting>
  <conditionalFormatting sqref="N1:N26">
    <cfRule type="expression" dxfId="530" priority="249">
      <formula>$M1="Porteuse"</formula>
    </cfRule>
  </conditionalFormatting>
  <conditionalFormatting sqref="N27:N41">
    <cfRule type="expression" dxfId="529" priority="223">
      <formula>$M27="Porteuse"</formula>
    </cfRule>
  </conditionalFormatting>
  <conditionalFormatting sqref="N41:N44 N88:N91 N129:N999">
    <cfRule type="expression" dxfId="528" priority="231">
      <formula>$M41="Porteuse"</formula>
    </cfRule>
  </conditionalFormatting>
  <conditionalFormatting sqref="N45:N51 A46:A52 J52:N52 A53:N54 A55:A81 B62:N63 K64:N81">
    <cfRule type="expression" dxfId="527" priority="202">
      <formula>$F45="Création"</formula>
    </cfRule>
    <cfRule type="expression" dxfId="526" priority="201">
      <formula>$F45="Modification"</formula>
    </cfRule>
  </conditionalFormatting>
  <conditionalFormatting sqref="N45:N51 J52:N52 A53:N54 A62:N63 K64:N81 A46:A52 A55:A61 A64:A81">
    <cfRule type="expression" dxfId="525" priority="200">
      <formula>$F45="Fermeture"</formula>
    </cfRule>
  </conditionalFormatting>
  <conditionalFormatting sqref="N45:N54 N62:N84">
    <cfRule type="expression" dxfId="524" priority="198">
      <formula>$M45="Porteuse"</formula>
    </cfRule>
  </conditionalFormatting>
  <conditionalFormatting sqref="N55:N61">
    <cfRule type="expression" dxfId="523" priority="38">
      <formula>$M55="Porteuse"</formula>
    </cfRule>
  </conditionalFormatting>
  <conditionalFormatting sqref="N56:N61">
    <cfRule type="expression" dxfId="522" priority="31">
      <formula>$C56="Option"</formula>
    </cfRule>
  </conditionalFormatting>
  <conditionalFormatting sqref="N85:N88">
    <cfRule type="expression" dxfId="521" priority="151">
      <formula>$M85="Porteuse"</formula>
    </cfRule>
  </conditionalFormatting>
  <conditionalFormatting sqref="N92:N98 A93:A99 J99:N99 A100:N101 A102:A128 B109:N110 K111:N128">
    <cfRule type="expression" dxfId="520" priority="89">
      <formula>$F92="Création"</formula>
    </cfRule>
    <cfRule type="expression" dxfId="519" priority="88">
      <formula>$F92="Modification"</formula>
    </cfRule>
  </conditionalFormatting>
  <conditionalFormatting sqref="N92:N98 J99:N99 A100:N101 A109:N110 K111:N128 A93:A99 A102:A108 A111:A128">
    <cfRule type="expression" dxfId="518" priority="87">
      <formula>$F92="Fermeture"</formula>
    </cfRule>
  </conditionalFormatting>
  <conditionalFormatting sqref="N92:N101 N109:N128">
    <cfRule type="expression" dxfId="517" priority="86">
      <formula>$M92="Porteuse"</formula>
    </cfRule>
  </conditionalFormatting>
  <conditionalFormatting sqref="N102:N108">
    <cfRule type="expression" dxfId="516" priority="15">
      <formula>$M102="Porteuse"</formula>
    </cfRule>
  </conditionalFormatting>
  <conditionalFormatting sqref="N103:N108">
    <cfRule type="expression" dxfId="515" priority="8">
      <formula>$C103="Option"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abSelected="1" zoomScale="80" zoomScaleNormal="80" workbookViewId="0">
      <pane ySplit="18" topLeftCell="A21" activePane="bottomLeft" state="frozen"/>
      <selection activeCell="D25" sqref="D25"/>
      <selection pane="bottomLeft" activeCell="I30" sqref="I30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20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>
      <c r="A7" s="139" t="s">
        <v>362</v>
      </c>
      <c r="B7" s="135" t="str">
        <f>'Fiche Générale'!B3</f>
        <v>Portail_SHS</v>
      </c>
      <c r="C7" s="183" t="s">
        <v>363</v>
      </c>
      <c r="D7" s="139"/>
      <c r="E7" s="181" t="str">
        <f>'Fiche Générale'!B4</f>
        <v>Sciences de l'Homme et de la Société</v>
      </c>
      <c r="F7" s="135"/>
      <c r="G7" s="139" t="s">
        <v>364</v>
      </c>
      <c r="H7" s="182" t="str">
        <f>'Fiche Générale'!B5</f>
        <v>HPSHS18</v>
      </c>
      <c r="I7" s="182"/>
      <c r="J7" s="33"/>
      <c r="K7" s="18"/>
      <c r="T7" s="29"/>
    </row>
    <row r="8" spans="1:20" ht="14.5" customHeight="1">
      <c r="A8" s="139"/>
      <c r="B8" s="135"/>
      <c r="C8" s="183"/>
      <c r="D8" s="139"/>
      <c r="E8" s="181"/>
      <c r="F8" s="135"/>
      <c r="G8" s="139"/>
      <c r="H8" s="182"/>
      <c r="I8" s="182"/>
      <c r="J8" s="33"/>
      <c r="K8" s="18"/>
      <c r="T8" s="29"/>
    </row>
    <row r="9" spans="1:20" ht="14.5" customHeight="1">
      <c r="A9" s="139"/>
      <c r="B9" s="135"/>
      <c r="C9" s="183"/>
      <c r="D9" s="139"/>
      <c r="E9" s="181"/>
      <c r="F9" s="135"/>
      <c r="G9" s="139"/>
      <c r="H9" s="182"/>
      <c r="I9" s="182"/>
      <c r="J9" s="33"/>
      <c r="K9" s="18"/>
      <c r="T9" s="29"/>
    </row>
    <row r="10" spans="1:20" ht="14.5" customHeight="1">
      <c r="A10" s="139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33"/>
      <c r="K10" s="18"/>
      <c r="T10" s="29"/>
    </row>
    <row r="11" spans="1:20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  <c r="T11" s="29"/>
    </row>
    <row r="12" spans="1:20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  <c r="T12" s="29"/>
    </row>
    <row r="13" spans="1:20">
      <c r="A13" s="163" t="s">
        <v>182</v>
      </c>
      <c r="B13" s="105" t="str">
        <f>'S1 Maquette'!B13</f>
        <v>1ère année de Portail</v>
      </c>
      <c r="C13" s="107"/>
      <c r="D13" s="163" t="s">
        <v>367</v>
      </c>
      <c r="E13" s="165">
        <f>'S1 Maquette'!E13</f>
        <v>0</v>
      </c>
      <c r="F13" s="166"/>
      <c r="G13" s="167"/>
      <c r="I13" s="36"/>
      <c r="J13" s="36"/>
      <c r="M13" s="161"/>
      <c r="N13" s="162"/>
      <c r="O13" s="173"/>
      <c r="P13" s="161"/>
      <c r="Q13" s="162"/>
      <c r="R13" s="162"/>
      <c r="S13" s="173"/>
      <c r="T13" s="29"/>
    </row>
    <row r="14" spans="1:20">
      <c r="A14" s="164"/>
      <c r="B14" s="108"/>
      <c r="C14" s="110"/>
      <c r="D14" s="164"/>
      <c r="E14" s="168"/>
      <c r="F14" s="169"/>
      <c r="G14" s="170"/>
      <c r="I14" s="36"/>
      <c r="J14" s="36"/>
      <c r="M14" s="163" t="s">
        <v>368</v>
      </c>
      <c r="N14" s="159" t="s">
        <v>369</v>
      </c>
      <c r="O14" s="172"/>
      <c r="P14" s="138"/>
      <c r="Q14" s="176"/>
      <c r="R14" s="176"/>
      <c r="S14" s="163"/>
      <c r="T14" s="29"/>
    </row>
    <row r="15" spans="1:20">
      <c r="A15" s="163" t="s">
        <v>370</v>
      </c>
      <c r="B15" s="105" t="str">
        <f>'S1 Maquette'!B15</f>
        <v>Semestre 1</v>
      </c>
      <c r="C15" s="107"/>
      <c r="D15" s="163" t="s">
        <v>371</v>
      </c>
      <c r="E15" s="165">
        <f>'S1 Maquette'!E15:F16</f>
        <v>0</v>
      </c>
      <c r="F15" s="166"/>
      <c r="G15" s="167"/>
      <c r="I15" s="36"/>
      <c r="J15" s="36"/>
      <c r="M15" s="171"/>
      <c r="N15" s="179"/>
      <c r="O15" s="180"/>
      <c r="P15" s="174"/>
      <c r="Q15" s="177"/>
      <c r="R15" s="177"/>
      <c r="S15" s="171"/>
      <c r="T15" s="29"/>
    </row>
    <row r="16" spans="1:20">
      <c r="A16" s="164"/>
      <c r="B16" s="108"/>
      <c r="C16" s="110"/>
      <c r="D16" s="164"/>
      <c r="E16" s="168"/>
      <c r="F16" s="169"/>
      <c r="G16" s="170"/>
      <c r="I16" s="36"/>
      <c r="J16" s="36"/>
      <c r="M16" s="171"/>
      <c r="N16" s="179"/>
      <c r="O16" s="180"/>
      <c r="P16" s="174"/>
      <c r="Q16" s="177"/>
      <c r="R16" s="177"/>
      <c r="S16" s="171"/>
      <c r="T16" s="29"/>
    </row>
    <row r="17" spans="1:23">
      <c r="L17" s="14"/>
      <c r="M17" s="164"/>
      <c r="N17" s="161"/>
      <c r="O17" s="173"/>
      <c r="P17" s="175"/>
      <c r="Q17" s="178"/>
      <c r="R17" s="178"/>
      <c r="S17" s="164"/>
      <c r="T17" s="29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'S1 Maquette'!B27</f>
        <v>UE Disciplinaire obligatoire : Enseignements fondamentaux 1</v>
      </c>
      <c r="B27" s="42" t="str">
        <f>'S1 Maquette'!C27</f>
        <v>UE</v>
      </c>
      <c r="C27" s="40" t="str">
        <f>'S1 Maquette'!F27</f>
        <v>Modification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'S1 Maquette'!B28</f>
        <v>Grandes Figures de l'ethnologie 1</v>
      </c>
      <c r="B28" s="42" t="str">
        <f>'S1 Maquette'!C28</f>
        <v>ECUE</v>
      </c>
      <c r="C28" s="40" t="str">
        <f>'S1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24</v>
      </c>
      <c r="L28" s="38">
        <v>1</v>
      </c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'S1 Maquette'!B29</f>
        <v>Le regard ethnologique : lecture de textes</v>
      </c>
      <c r="B29" s="42" t="str">
        <f>'S1 Maquette'!C29</f>
        <v>ECUE</v>
      </c>
      <c r="C29" s="40" t="str">
        <f>'S1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24</v>
      </c>
      <c r="L29" s="38">
        <v>1</v>
      </c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'S1 Maquette'!B30</f>
        <v>UE Découverte dans la mention : UED Ethnologie 1</v>
      </c>
      <c r="B30" s="42" t="str">
        <f>'S1 Maquette'!C30</f>
        <v>UE</v>
      </c>
      <c r="C30" s="40" t="str">
        <f>'S1 Maquette'!F30</f>
        <v>Modification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'S1 Maquette'!B31</f>
        <v>Notions et concepts clés 1</v>
      </c>
      <c r="B31" s="42" t="str">
        <f>'S1 Maquette'!C31</f>
        <v>ECUE</v>
      </c>
      <c r="C31" s="40" t="str">
        <f>'S1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38"/>
      <c r="M31" s="38"/>
      <c r="N31" s="38" t="s">
        <v>9</v>
      </c>
      <c r="O31" s="38" t="s">
        <v>389</v>
      </c>
      <c r="P31" s="38" t="s">
        <v>16</v>
      </c>
      <c r="Q31" s="38" t="s">
        <v>9</v>
      </c>
      <c r="R31" s="38" t="s">
        <v>389</v>
      </c>
      <c r="S31" s="38"/>
      <c r="T31" s="43"/>
      <c r="W31"/>
    </row>
    <row r="32" spans="1:23" ht="30.75" customHeight="1">
      <c r="A32" s="77" t="str">
        <f>'S1 Maquette'!B32</f>
        <v xml:space="preserve">UE Découverte dns la mention (anthropologie-ethnologie) ou dans le Portail </v>
      </c>
      <c r="B32" s="42" t="str">
        <f>'S1 Maquette'!C32</f>
        <v>BLOC</v>
      </c>
      <c r="C32" s="40" t="str">
        <f>'S1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'S1 Maquette'!B33</f>
        <v>Min 1 Max 1</v>
      </c>
      <c r="B33" s="42" t="str">
        <f>'S1 Maquette'!C33</f>
        <v>OPTION</v>
      </c>
      <c r="C33" s="40" t="str">
        <f>'S1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 t="s">
        <v>16</v>
      </c>
      <c r="L33" s="38"/>
      <c r="M33" s="38"/>
      <c r="N33" s="38" t="s">
        <v>9</v>
      </c>
      <c r="O33" s="38" t="s">
        <v>390</v>
      </c>
      <c r="P33" s="38" t="s">
        <v>16</v>
      </c>
      <c r="Q33" s="38" t="s">
        <v>9</v>
      </c>
      <c r="R33" s="38" t="s">
        <v>390</v>
      </c>
      <c r="S33" s="38"/>
      <c r="T33" s="43"/>
      <c r="W33"/>
    </row>
    <row r="34" spans="1:23" ht="30.75" customHeight="1">
      <c r="A34" s="77" t="str">
        <f>'S1 Maquette'!B34</f>
        <v>UED ethnologie 2 : Interculturalité : Regards croisés 1</v>
      </c>
      <c r="B34" s="42" t="str">
        <f>'S1 Maquette'!C34</f>
        <v>UE</v>
      </c>
      <c r="C34" s="40" t="str">
        <f>'S1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'S1 Maquette'!B35</f>
        <v>UE découverte dans le Portail</v>
      </c>
      <c r="B35" s="42" t="str">
        <f>'S1 Maquette'!C35</f>
        <v>UE</v>
      </c>
      <c r="C35" s="40">
        <f>'S1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'S1 Maquette'!B36</f>
        <v>Min 1 Max 1</v>
      </c>
      <c r="B36" s="42" t="str">
        <f>'S1 Maquette'!C36</f>
        <v>OPTION</v>
      </c>
      <c r="C36" s="40">
        <f>'S1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'S1 Maquette'!B37</f>
        <v>UE découverte sociologie</v>
      </c>
      <c r="B37" s="42" t="str">
        <f>'S1 Maquette'!C37</f>
        <v>UE</v>
      </c>
      <c r="C37" s="40">
        <f>'S1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'S1 Maquette'!B38</f>
        <v>Min 1 Max 1</v>
      </c>
      <c r="B38" s="42" t="str">
        <f>'S1 Maquette'!C38</f>
        <v>OPTION</v>
      </c>
      <c r="C38" s="40">
        <f>'S1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'S1 Maquette'!B39</f>
        <v>UED sociologie 1</v>
      </c>
      <c r="B39" s="42" t="str">
        <f>'S1 Maquette'!C39</f>
        <v>UE</v>
      </c>
      <c r="C39" s="40">
        <f>'S1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'S1 Maquette'!B40</f>
        <v>Populations et sociétés</v>
      </c>
      <c r="B40" s="42" t="str">
        <f>'S1 Maquette'!C40</f>
        <v>ECUE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'S1 Maquette'!B41</f>
        <v>Racisme et sociétés</v>
      </c>
      <c r="B41" s="42" t="str">
        <f>'S1 Maquette'!C41</f>
        <v>ECUE</v>
      </c>
      <c r="C41" s="40">
        <f>'S1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'S1 Maquette'!B42</f>
        <v>UED sociologie 2</v>
      </c>
      <c r="B42" s="42" t="str">
        <f>'S1 Maquette'!C42</f>
        <v>UE</v>
      </c>
      <c r="C42" s="40">
        <f>'S1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'S1 Maquette'!B43</f>
        <v>Grands ouvrages 1</v>
      </c>
      <c r="B43" s="42" t="str">
        <f>'S1 Maquette'!C43</f>
        <v>ECUE</v>
      </c>
      <c r="C43" s="40" t="str">
        <f>'S1 Maquette'!F43</f>
        <v>Création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'S1 Maquette'!B44</f>
        <v>Méthodologies sociologiques 1</v>
      </c>
      <c r="B44" s="42" t="str">
        <f>'S1 Maquette'!C44</f>
        <v>ECUE</v>
      </c>
      <c r="C44" s="40" t="str">
        <f>'S1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'S1 Maquette'!B45</f>
        <v>UE découverte Géographie</v>
      </c>
      <c r="B45" s="42" t="str">
        <f>'S1 Maquette'!C45</f>
        <v>UE</v>
      </c>
      <c r="C45" s="40">
        <f>'S1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>
        <f>'S1 Maquette'!B46</f>
        <v>0</v>
      </c>
      <c r="B46" s="42" t="str">
        <f>'S1 Maquette'!C46</f>
        <v>OPTION</v>
      </c>
      <c r="C46" s="40">
        <f>'S1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'S1 Maquette'!B47</f>
        <v xml:space="preserve">UED géographie 1 : géographie Fondamentale </v>
      </c>
      <c r="B47" s="42" t="str">
        <f>'S1 Maquette'!C47</f>
        <v>UE</v>
      </c>
      <c r="C47" s="40">
        <f>'S1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'S1 Maquette'!B48</f>
        <v>Qu'est ce que la géographie ?</v>
      </c>
      <c r="B48" s="42" t="str">
        <f>'S1 Maquette'!C48</f>
        <v>ECUE</v>
      </c>
      <c r="C48" s="40">
        <f>'S1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'S1 Maquette'!B49</f>
        <v>Introduction à la géographie physique</v>
      </c>
      <c r="B49" s="42" t="str">
        <f>'S1 Maquette'!C49</f>
        <v>ECUE</v>
      </c>
      <c r="C49" s="40">
        <f>'S1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'S1 Maquette'!B50</f>
        <v>UED géographie 2 : géographie appliquée aménagement 1</v>
      </c>
      <c r="B50" s="42" t="str">
        <f>'S1 Maquette'!C50</f>
        <v>UE</v>
      </c>
      <c r="C50" s="40">
        <f>'S1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'S1 Maquette'!B51</f>
        <v>Sciences environnementales</v>
      </c>
      <c r="B51" s="42" t="str">
        <f>'S1 Maquette'!C51</f>
        <v>ECUE</v>
      </c>
      <c r="C51" s="40">
        <f>'S1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'S1 Maquette'!B52</f>
        <v>Aménagement du territoire (ex ville et son espace) grandes lois et structure territoire régional</v>
      </c>
      <c r="B52" s="42" t="str">
        <f>'S1 Maquette'!C52</f>
        <v>ECUE</v>
      </c>
      <c r="C52" s="40">
        <f>'S1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'S1 Maquette'!B53</f>
        <v>UE découverte SEF</v>
      </c>
      <c r="B53" s="42" t="str">
        <f>'S1 Maquette'!C53</f>
        <v>UE</v>
      </c>
      <c r="C53" s="40">
        <f>'S1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>
        <f>'S1 Maquette'!B54</f>
        <v>0</v>
      </c>
      <c r="B54" s="42" t="str">
        <f>'S1 Maquette'!C54</f>
        <v>OPTION</v>
      </c>
      <c r="C54" s="40">
        <f>'S1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'S1 Maquette'!B55</f>
        <v>UED SEF 1 : Découverte du champ des SEF</v>
      </c>
      <c r="B55" s="42" t="str">
        <f>'S1 Maquette'!C55</f>
        <v>UE</v>
      </c>
      <c r="C55" s="40">
        <f>'S1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'S1 Maquette'!B56</f>
        <v>Connaissance du système éducatif français</v>
      </c>
      <c r="B56" s="42" t="str">
        <f>'S1 Maquette'!C56</f>
        <v>ECUE</v>
      </c>
      <c r="C56" s="40">
        <f>'S1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'S1 Maquette'!B57</f>
        <v>Perspectives internationales en éducation et  formation</v>
      </c>
      <c r="B57" s="42" t="str">
        <f>'S1 Maquette'!C57</f>
        <v>ECUE</v>
      </c>
      <c r="C57" s="40">
        <f>'S1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'S1 Maquette'!B58</f>
        <v>UED SEF 2 : Questionnement des pratiques en SEF</v>
      </c>
      <c r="B58" s="42" t="str">
        <f>'S1 Maquette'!C58</f>
        <v>UE</v>
      </c>
      <c r="C58" s="40">
        <f>'S1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'S1 Maquette'!B59</f>
        <v>Dispositifs et pratiques innovantes</v>
      </c>
      <c r="B59" s="42" t="str">
        <f>'S1 Maquette'!C59</f>
        <v>ECUE</v>
      </c>
      <c r="C59" s="40">
        <f>'S1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'S1 Maquette'!B60</f>
        <v>Valeurs et inclusion</v>
      </c>
      <c r="B60" s="42" t="str">
        <f>'S1 Maquette'!C60</f>
        <v>ECUE</v>
      </c>
      <c r="C60" s="40">
        <f>'S1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'S1 Maquette'!B61</f>
        <v>Pratiques d'évaluation : modèles et méthodes</v>
      </c>
      <c r="B61" s="42" t="str">
        <f>'S1 Maquette'!C61</f>
        <v>ECUE</v>
      </c>
      <c r="C61" s="40">
        <f>'S1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'S1 Maquette'!B62</f>
        <v>UE découverte Histoire</v>
      </c>
      <c r="B62" s="42" t="str">
        <f>'S1 Maquette'!C62</f>
        <v>UE</v>
      </c>
      <c r="C62" s="40">
        <f>'S1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'S1 Maquette'!B63</f>
        <v>ECUE Découverte Histoire : Sources et méthodes</v>
      </c>
      <c r="B63" s="42" t="str">
        <f>'S1 Maquette'!C63</f>
        <v>BLOC</v>
      </c>
      <c r="C63" s="40" t="str">
        <f>'S1 Maquette'!F63</f>
        <v>Création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'S1 Maquette'!B64</f>
        <v>Min 1 Max 1</v>
      </c>
      <c r="B64" s="42" t="str">
        <f>'S1 Maquette'!C64</f>
        <v>OPTION</v>
      </c>
      <c r="C64" s="40">
        <f>'S1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'S1 Maquette'!B65</f>
        <v>Sources et méthodes de l'histoire ancienne et médiévale</v>
      </c>
      <c r="B65" s="42" t="str">
        <f>'S1 Maquette'!C65</f>
        <v>ECUE</v>
      </c>
      <c r="C65" s="40" t="str">
        <f>'S1 Maquette'!F65</f>
        <v>Création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'S1 Maquette'!B66</f>
        <v>Sources et méthodes de l'histoire moderne et contemporaine</v>
      </c>
      <c r="B66" s="42" t="str">
        <f>'S1 Maquette'!C66</f>
        <v>ECUE</v>
      </c>
      <c r="C66" s="40" t="str">
        <f>'S1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'S1 Maquette'!B67</f>
        <v>ECUE Découverte Histoire 2 : thématiques périodiques 1</v>
      </c>
      <c r="B67" s="42" t="str">
        <f>'S1 Maquette'!C67</f>
        <v>BLOC</v>
      </c>
      <c r="C67" s="40" t="str">
        <f>'S1 Maquette'!F67</f>
        <v>Modification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'S1 Maquette'!B68</f>
        <v>Min 1 Max 1</v>
      </c>
      <c r="B68" s="42" t="str">
        <f>'S1 Maquette'!C68</f>
        <v>OPTION</v>
      </c>
      <c r="C68" s="40">
        <f>'S1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'S1 Maquette'!B69</f>
        <v>UED1 Préhistoire</v>
      </c>
      <c r="B69" s="42" t="str">
        <f>'S1 Maquette'!C69</f>
        <v>ECUE</v>
      </c>
      <c r="C69" s="40">
        <f>'S1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'S1 Maquette'!B70</f>
        <v>UED2 Histoire ancienne</v>
      </c>
      <c r="B70" s="42" t="str">
        <f>'S1 Maquette'!C70</f>
        <v>ECUE</v>
      </c>
      <c r="C70" s="40">
        <f>'S1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'S1 Maquette'!B71</f>
        <v>UED3 Histoire ancienne</v>
      </c>
      <c r="B71" s="42" t="str">
        <f>'S1 Maquette'!C71</f>
        <v>ECUE</v>
      </c>
      <c r="C71" s="40">
        <f>'S1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'S1 Maquette'!B72</f>
        <v>UED4 Histoire ancienne</v>
      </c>
      <c r="B72" s="42" t="str">
        <f>'S1 Maquette'!C72</f>
        <v>ECUE</v>
      </c>
      <c r="C72" s="40">
        <f>'S1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'S1 Maquette'!B73</f>
        <v>UED5 Histoire médiévale</v>
      </c>
      <c r="B73" s="42" t="str">
        <f>'S1 Maquette'!C73</f>
        <v>ECUE</v>
      </c>
      <c r="C73" s="40">
        <f>'S1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'S1 Maquette'!B74</f>
        <v>UED6 Histoire médiévale</v>
      </c>
      <c r="B74" s="42" t="str">
        <f>'S1 Maquette'!C74</f>
        <v>ECUE</v>
      </c>
      <c r="C74" s="40">
        <f>'S1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'S1 Maquette'!B75</f>
        <v>UED7 Histoire médiévale</v>
      </c>
      <c r="B75" s="42" t="str">
        <f>'S1 Maquette'!C75</f>
        <v>ECUE</v>
      </c>
      <c r="C75" s="40">
        <f>'S1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'S1 Maquette'!B76</f>
        <v xml:space="preserve">UED8 Histoire moderne </v>
      </c>
      <c r="B76" s="42" t="str">
        <f>'S1 Maquette'!C76</f>
        <v>ECUE</v>
      </c>
      <c r="C76" s="40">
        <f>'S1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'S1 Maquette'!B77</f>
        <v xml:space="preserve">UED9 Histoire moderne </v>
      </c>
      <c r="B77" s="42" t="str">
        <f>'S1 Maquette'!C77</f>
        <v>ECUE</v>
      </c>
      <c r="C77" s="40">
        <f>'S1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'S1 Maquette'!B78</f>
        <v>UED10 Histoire moderne</v>
      </c>
      <c r="B78" s="42" t="str">
        <f>'S1 Maquette'!C78</f>
        <v>ECUE</v>
      </c>
      <c r="C78" s="40">
        <f>'S1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'S1 Maquette'!B79</f>
        <v>UED11  Histoire contemporaine</v>
      </c>
      <c r="B79" s="42" t="str">
        <f>'S1 Maquette'!C79</f>
        <v>ECUE</v>
      </c>
      <c r="C79" s="40">
        <f>'S1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'S1 Maquette'!B80</f>
        <v>UED12 Histoire contemporaine</v>
      </c>
      <c r="B80" s="42" t="str">
        <f>'S1 Maquette'!C80</f>
        <v>ECUE</v>
      </c>
      <c r="C80" s="40">
        <f>'S1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'S1 Maquette'!B81</f>
        <v>UED13 Histoire contemporaine</v>
      </c>
      <c r="B81" s="42" t="str">
        <f>'S1 Maquette'!C81</f>
        <v>ECUE</v>
      </c>
      <c r="C81" s="40">
        <f>'S1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'S1 Maquette'!B82</f>
        <v xml:space="preserve">UE Découverte dans le Portail </v>
      </c>
      <c r="B82" s="42" t="str">
        <f>'S1 Maquette'!C82</f>
        <v>UE</v>
      </c>
      <c r="C82" s="40">
        <f>'S1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'S1 Maquette'!B83</f>
        <v>Min 1 Max 1</v>
      </c>
      <c r="B83" s="42" t="str">
        <f>'S1 Maquette'!C83</f>
        <v>OPTION</v>
      </c>
      <c r="C83" s="40">
        <f>'S1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'S1 Maquette'!B84</f>
        <v>UE découverte sociologie</v>
      </c>
      <c r="B84" s="42" t="str">
        <f>'S1 Maquette'!C84</f>
        <v>UE</v>
      </c>
      <c r="C84" s="40">
        <f>'S1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'S1 Maquette'!B85</f>
        <v>Min 1 Max 1</v>
      </c>
      <c r="B85" s="42" t="str">
        <f>'S1 Maquette'!C85</f>
        <v>OPTION</v>
      </c>
      <c r="C85" s="40">
        <f>'S1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 t="str">
        <f>'S1 Maquette'!B86</f>
        <v>UED sociologie 1</v>
      </c>
      <c r="B86" s="42" t="str">
        <f>'S1 Maquette'!C86</f>
        <v>UE</v>
      </c>
      <c r="C86" s="40">
        <f>'S1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'S1 Maquette'!B87</f>
        <v>Populations et sociétés</v>
      </c>
      <c r="B87" s="42" t="str">
        <f>'S1 Maquette'!C87</f>
        <v>ECUE</v>
      </c>
      <c r="C87" s="40">
        <f>'S1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'S1 Maquette'!B88</f>
        <v>Racisme et sociétés</v>
      </c>
      <c r="B88" s="42" t="str">
        <f>'S1 Maquette'!C88</f>
        <v>ECUE</v>
      </c>
      <c r="C88" s="40">
        <f>'S1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'S1 Maquette'!B89</f>
        <v>UED sociologie 2</v>
      </c>
      <c r="B89" s="42" t="str">
        <f>'S1 Maquette'!C89</f>
        <v>UE</v>
      </c>
      <c r="C89" s="40">
        <f>'S1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'S1 Maquette'!B90</f>
        <v>Grands ouvrages 1</v>
      </c>
      <c r="B90" s="42" t="str">
        <f>'S1 Maquette'!C90</f>
        <v>ECUE</v>
      </c>
      <c r="C90" s="40" t="str">
        <f>'S1 Maquette'!F90</f>
        <v>Création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'S1 Maquette'!B91</f>
        <v>Méthodologies sociologiques 1</v>
      </c>
      <c r="B91" s="42" t="str">
        <f>'S1 Maquette'!C91</f>
        <v>ECUE</v>
      </c>
      <c r="C91" s="40" t="str">
        <f>'S1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'S1 Maquette'!B92</f>
        <v>UE découverte Géographie</v>
      </c>
      <c r="B92" s="42" t="str">
        <f>'S1 Maquette'!C92</f>
        <v>UE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'S1 Maquette'!B93</f>
        <v>0</v>
      </c>
      <c r="B93" s="42" t="str">
        <f>'S1 Maquette'!C93</f>
        <v>OPTION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'S1 Maquette'!B94</f>
        <v>UED Géographie 1 : géographie Fondamentale</v>
      </c>
      <c r="B94" s="42" t="str">
        <f>'S1 Maquette'!C94</f>
        <v>UE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'S1 Maquette'!B95</f>
        <v>Qu'est ce que la géographie ?</v>
      </c>
      <c r="B95" s="42" t="str">
        <f>'S1 Maquette'!C95</f>
        <v>ECUE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'S1 Maquette'!B96</f>
        <v>Introduction à la géographie physique</v>
      </c>
      <c r="B96" s="42" t="str">
        <f>'S1 Maquette'!C96</f>
        <v>ECUE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'S1 Maquette'!B97</f>
        <v>UED géographie 2 : géographie appliquée aménagement 1</v>
      </c>
      <c r="B97" s="42" t="str">
        <f>'S1 Maquette'!C97</f>
        <v>UE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'S1 Maquette'!B98</f>
        <v>Sciences environnementales</v>
      </c>
      <c r="B98" s="42" t="str">
        <f>'S1 Maquette'!C98</f>
        <v>ECUE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'S1 Maquette'!B99</f>
        <v>Aménagement du territoire (ex ville et son espace) grandes lois et structure territoire régional</v>
      </c>
      <c r="B99" s="42" t="str">
        <f>'S1 Maquette'!C99</f>
        <v>ECUE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'S1 Maquette'!B100</f>
        <v>UE découverte SEF</v>
      </c>
      <c r="B100" s="42" t="str">
        <f>'S1 Maquette'!C100</f>
        <v>UE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'S1 Maquette'!B101</f>
        <v>0</v>
      </c>
      <c r="B101" s="42" t="str">
        <f>'S1 Maquette'!C101</f>
        <v>OPTION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'S1 Maquette'!B102</f>
        <v>UED SEF 1 : Découverte du champ des SEF</v>
      </c>
      <c r="B102" s="42" t="str">
        <f>'S1 Maquette'!C102</f>
        <v>UE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'S1 Maquette'!B103</f>
        <v>Connaissance du système éducatif français</v>
      </c>
      <c r="B103" s="42" t="str">
        <f>'S1 Maquette'!C103</f>
        <v>ECUE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'S1 Maquette'!B104</f>
        <v>Perspectives internationales en éducation et  formation</v>
      </c>
      <c r="B104" s="42" t="str">
        <f>'S1 Maquette'!C104</f>
        <v>ECUE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'S1 Maquette'!B105</f>
        <v>UED SEF 2 : Questionnement des pratiques en SEF</v>
      </c>
      <c r="B105" s="42" t="str">
        <f>'S1 Maquette'!C105</f>
        <v>UE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'S1 Maquette'!B106</f>
        <v>Dispositifs et pratiques innovantes</v>
      </c>
      <c r="B106" s="42" t="str">
        <f>'S1 Maquette'!C106</f>
        <v>ECUE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'S1 Maquette'!B107</f>
        <v>Valeurs et inclusion</v>
      </c>
      <c r="B107" s="42" t="str">
        <f>'S1 Maquette'!C107</f>
        <v>ECUE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'S1 Maquette'!B108</f>
        <v>Pratiques d'évaluation : modèles et méthodes</v>
      </c>
      <c r="B108" s="42" t="str">
        <f>'S1 Maquette'!C108</f>
        <v>ECUE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'S1 Maquette'!B109</f>
        <v>UE découverte Histoire</v>
      </c>
      <c r="B109" s="42" t="str">
        <f>'S1 Maquette'!C109</f>
        <v>UE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'S1 Maquette'!B110</f>
        <v>ECUE Découverte Histoire : Sources et méthodes</v>
      </c>
      <c r="B110" s="42" t="str">
        <f>'S1 Maquette'!C110</f>
        <v>BLOC</v>
      </c>
      <c r="C110" s="40" t="str">
        <f>'S1 Maquette'!F110</f>
        <v>Création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'S1 Maquette'!B111</f>
        <v>Min 1 Max 1</v>
      </c>
      <c r="B111" s="42" t="str">
        <f>'S1 Maquette'!C111</f>
        <v>OPTION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'S1 Maquette'!B112</f>
        <v>Sources et méthodes de l'histoire ancienne et médiévale</v>
      </c>
      <c r="B112" s="42" t="str">
        <f>'S1 Maquette'!C112</f>
        <v>ECUE</v>
      </c>
      <c r="C112" s="40" t="str">
        <f>'S1 Maquette'!F112</f>
        <v>Création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'S1 Maquette'!B113</f>
        <v>Sources et méthodes de l'histoire moderne et contemporaine</v>
      </c>
      <c r="B113" s="42" t="str">
        <f>'S1 Maquette'!C113</f>
        <v>ECUE</v>
      </c>
      <c r="C113" s="40" t="str">
        <f>'S1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'S1 Maquette'!B114</f>
        <v>ECUE Découverte Histoire 2 : thématiques périodiques 1</v>
      </c>
      <c r="B114" s="42" t="str">
        <f>'S1 Maquette'!C114</f>
        <v>BLOC</v>
      </c>
      <c r="C114" s="40" t="str">
        <f>'S1 Maquette'!F114</f>
        <v>Modification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'S1 Maquette'!B115</f>
        <v>Min 1 Max 1</v>
      </c>
      <c r="B115" s="42" t="str">
        <f>'S1 Maquette'!C115</f>
        <v>OPTION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'S1 Maquette'!B116</f>
        <v>UED1 Préhistoire</v>
      </c>
      <c r="B116" s="42" t="str">
        <f>'S1 Maquette'!C116</f>
        <v>ECUE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'S1 Maquette'!B117</f>
        <v>UED2 Histoire ancienne</v>
      </c>
      <c r="B117" s="42" t="str">
        <f>'S1 Maquette'!C117</f>
        <v>ECUE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'S1 Maquette'!B118</f>
        <v>UED3 Histoire ancienne</v>
      </c>
      <c r="B118" s="42" t="str">
        <f>'S1 Maquette'!C118</f>
        <v>ECUE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'S1 Maquette'!B119</f>
        <v>UED4 Histoire ancienne</v>
      </c>
      <c r="B119" s="42" t="str">
        <f>'S1 Maquette'!C119</f>
        <v>ECUE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'S1 Maquette'!B120</f>
        <v>UED5 Histoire médiévale</v>
      </c>
      <c r="B120" s="42" t="str">
        <f>'S1 Maquette'!C120</f>
        <v>ECUE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'S1 Maquette'!B121</f>
        <v>UED6 Histoire médiévale</v>
      </c>
      <c r="B121" s="42" t="str">
        <f>'S1 Maquette'!C121</f>
        <v>ECUE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'S1 Maquette'!B122</f>
        <v>UED7 Histoire médiévale</v>
      </c>
      <c r="B122" s="42" t="str">
        <f>'S1 Maquette'!C122</f>
        <v>ECUE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'S1 Maquette'!B123</f>
        <v xml:space="preserve">UED8 Histoire moderne </v>
      </c>
      <c r="B123" s="42" t="str">
        <f>'S1 Maquette'!C123</f>
        <v>ECUE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'S1 Maquette'!B124</f>
        <v xml:space="preserve">UED9 Histoire moderne </v>
      </c>
      <c r="B124" s="42" t="str">
        <f>'S1 Maquette'!C124</f>
        <v>ECUE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'S1 Maquette'!B125</f>
        <v>UED10 Histoire moderne</v>
      </c>
      <c r="B125" s="42" t="str">
        <f>'S1 Maquette'!C125</f>
        <v>ECUE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'S1 Maquette'!B126</f>
        <v>UED11  Histoire contemporaine</v>
      </c>
      <c r="B126" s="42" t="str">
        <f>'S1 Maquette'!C126</f>
        <v>ECUE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'S1 Maquette'!B127</f>
        <v>UED12 Histoire contemporaine</v>
      </c>
      <c r="B127" s="42" t="str">
        <f>'S1 Maquette'!C127</f>
        <v>ECUE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'S1 Maquette'!B128</f>
        <v>UED13 Histoire contemporaine</v>
      </c>
      <c r="B128" s="42" t="str">
        <f>'S1 Maquette'!C128</f>
        <v>ECUE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514" priority="20">
      <formula>$C1="Parcours Pédagogique"</formula>
    </cfRule>
    <cfRule type="expression" dxfId="513" priority="22">
      <formula>$C1="OPTION"</formula>
    </cfRule>
    <cfRule type="expression" dxfId="512" priority="21">
      <formula>$C1="BLOC"</formula>
    </cfRule>
  </conditionalFormatting>
  <conditionalFormatting sqref="A18:S26 T18">
    <cfRule type="expression" dxfId="511" priority="31">
      <formula>$C18="Modification MCC"</formula>
    </cfRule>
  </conditionalFormatting>
  <conditionalFormatting sqref="A27:S300">
    <cfRule type="expression" dxfId="510" priority="6">
      <formula>$C27="Modification MCC"</formula>
    </cfRule>
    <cfRule type="expression" dxfId="509" priority="7">
      <formula>$C27="Modification"</formula>
    </cfRule>
    <cfRule type="expression" dxfId="508" priority="8">
      <formula>$C27="Création"</formula>
    </cfRule>
    <cfRule type="expression" dxfId="507" priority="9">
      <formula>$C27="Fermeture"</formula>
    </cfRule>
  </conditionalFormatting>
  <conditionalFormatting sqref="B1:S7 C8:S9 C10 E10 J10:S11 B12:M12 P12 B13:L13 B14:N14 P14:S17 B15:M17 B301:S999">
    <cfRule type="expression" dxfId="506" priority="26">
      <formula>$D1="Fermeture"</formula>
    </cfRule>
    <cfRule type="expression" dxfId="505" priority="25">
      <formula>$D1="Création"</formula>
    </cfRule>
    <cfRule type="expression" dxfId="504" priority="24">
      <formula>$D1="Modification"</formula>
    </cfRule>
  </conditionalFormatting>
  <conditionalFormatting sqref="B1:S7 C8:S9 J10:S11 B12:M12 B13:L13 B14:N14 B15:M17 C10 E10 B301:S999 P14:S17 P12">
    <cfRule type="expression" dxfId="503" priority="23">
      <formula>$D1="Modification MCC"</formula>
    </cfRule>
  </conditionalFormatting>
  <conditionalFormatting sqref="C1:S9 C10 E10 J10:S11">
    <cfRule type="expression" dxfId="502" priority="12">
      <formula>$B1="Option"</formula>
    </cfRule>
  </conditionalFormatting>
  <conditionalFormatting sqref="C12:S1001">
    <cfRule type="expression" dxfId="501" priority="1">
      <formula>$B12="Option"</formula>
    </cfRule>
  </conditionalFormatting>
  <conditionalFormatting sqref="J1:J26">
    <cfRule type="expression" dxfId="500" priority="17">
      <formula>$I1="NON"</formula>
    </cfRule>
  </conditionalFormatting>
  <conditionalFormatting sqref="J27:J1001">
    <cfRule type="expression" dxfId="499" priority="5">
      <formula>$I27="NON"</formula>
    </cfRule>
  </conditionalFormatting>
  <conditionalFormatting sqref="L18:L26">
    <cfRule type="expression" dxfId="498" priority="41">
      <formula>$K18="CCI (CC Intégral)"</formula>
    </cfRule>
  </conditionalFormatting>
  <conditionalFormatting sqref="L27:L300">
    <cfRule type="expression" dxfId="497" priority="11">
      <formula>$K27="CCI (CC Intégral)"</formula>
    </cfRule>
  </conditionalFormatting>
  <conditionalFormatting sqref="L27:M33">
    <cfRule type="expression" dxfId="496" priority="10">
      <formula>$K27="CT (Contrôle terminal)"</formula>
    </cfRule>
  </conditionalFormatting>
  <conditionalFormatting sqref="M1:M26 L18:L26 M34:M1001 L34:L300">
    <cfRule type="expression" dxfId="495" priority="39">
      <formula>$K1="CT (Contrôle terminal)"</formula>
    </cfRule>
  </conditionalFormatting>
  <conditionalFormatting sqref="N1:O1001">
    <cfRule type="expression" dxfId="494" priority="4">
      <formula>$K1="CCI (CC Intégral)"</formula>
    </cfRule>
  </conditionalFormatting>
  <conditionalFormatting sqref="Q1:R1001">
    <cfRule type="expression" dxfId="493" priority="3">
      <formula>$P1="Autres"</formula>
    </cfRule>
  </conditionalFormatting>
  <conditionalFormatting sqref="S1:S1001">
    <cfRule type="expression" dxfId="492" priority="2">
      <formula>$P1="CT (Contrôle terminal)"</formula>
    </cfRule>
  </conditionalFormatting>
  <conditionalFormatting sqref="T18 A18:S26">
    <cfRule type="expression" dxfId="491" priority="32">
      <formula>$C18="Modification"</formula>
    </cfRule>
    <cfRule type="expression" dxfId="490" priority="33">
      <formula>$C18="Création"</formula>
    </cfRule>
    <cfRule type="expression" dxfId="489" priority="34">
      <formula>$C18="Fermeture"</formula>
    </cfRule>
  </conditionalFormatting>
  <conditionalFormatting sqref="T18">
    <cfRule type="expression" dxfId="488" priority="13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30D78-A85C-4474-B30F-F3852F784990}">
  <dimension ref="A1:W300"/>
  <sheetViews>
    <sheetView topLeftCell="A9" zoomScale="80" zoomScaleNormal="80" workbookViewId="0">
      <selection activeCell="I41" sqref="I41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20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>
      <c r="A7" s="139" t="s">
        <v>362</v>
      </c>
      <c r="B7" s="135" t="str">
        <f>'[1]Fiche Générale'!B3</f>
        <v>Portail_SHS</v>
      </c>
      <c r="C7" s="183" t="s">
        <v>363</v>
      </c>
      <c r="D7" s="139"/>
      <c r="E7" s="181" t="str">
        <f>'[1]Fiche Générale'!B4</f>
        <v>Sciences de l'Homme et de la Société</v>
      </c>
      <c r="F7" s="135"/>
      <c r="G7" s="139" t="s">
        <v>364</v>
      </c>
      <c r="H7" s="182" t="str">
        <f>'[1]Fiche Générale'!B5</f>
        <v>HPSHS18</v>
      </c>
      <c r="I7" s="182"/>
      <c r="J7" s="33"/>
      <c r="K7" s="18"/>
      <c r="T7" s="29"/>
    </row>
    <row r="8" spans="1:20" ht="14.5" customHeight="1">
      <c r="A8" s="139"/>
      <c r="B8" s="135"/>
      <c r="C8" s="183"/>
      <c r="D8" s="139"/>
      <c r="E8" s="181"/>
      <c r="F8" s="135"/>
      <c r="G8" s="139"/>
      <c r="H8" s="182"/>
      <c r="I8" s="182"/>
      <c r="J8" s="33"/>
      <c r="K8" s="18"/>
      <c r="T8" s="29"/>
    </row>
    <row r="9" spans="1:20" ht="14.5" customHeight="1">
      <c r="A9" s="139"/>
      <c r="B9" s="135"/>
      <c r="C9" s="183"/>
      <c r="D9" s="139"/>
      <c r="E9" s="181"/>
      <c r="F9" s="135"/>
      <c r="G9" s="139"/>
      <c r="H9" s="182"/>
      <c r="I9" s="182"/>
      <c r="J9" s="33"/>
      <c r="K9" s="18"/>
      <c r="T9" s="29"/>
    </row>
    <row r="10" spans="1:20" ht="14.5" customHeight="1">
      <c r="A10" s="139"/>
      <c r="B10" s="135"/>
      <c r="C10" s="152" t="s">
        <v>181</v>
      </c>
      <c r="D10" s="152"/>
      <c r="E10" s="184">
        <f>'[1]Fiche Générale'!B9</f>
        <v>0</v>
      </c>
      <c r="F10" s="184"/>
      <c r="G10" s="184"/>
      <c r="H10" s="184"/>
      <c r="I10" s="184"/>
      <c r="J10" s="33"/>
      <c r="K10" s="18"/>
      <c r="T10" s="29"/>
    </row>
    <row r="11" spans="1:20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  <c r="T11" s="29"/>
    </row>
    <row r="12" spans="1:20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  <c r="T12" s="29"/>
    </row>
    <row r="13" spans="1:20">
      <c r="A13" s="163" t="s">
        <v>182</v>
      </c>
      <c r="B13" s="105" t="str">
        <f>'[1]S1 Maquette'!B13</f>
        <v>1ère année de Portail</v>
      </c>
      <c r="C13" s="107"/>
      <c r="D13" s="163" t="s">
        <v>367</v>
      </c>
      <c r="E13" s="165">
        <f>'[1]S1 Maquette'!E13</f>
        <v>0</v>
      </c>
      <c r="F13" s="166"/>
      <c r="G13" s="167"/>
      <c r="I13" s="36"/>
      <c r="J13" s="36"/>
      <c r="M13" s="161"/>
      <c r="N13" s="162"/>
      <c r="O13" s="173"/>
      <c r="P13" s="161"/>
      <c r="Q13" s="162"/>
      <c r="R13" s="162"/>
      <c r="S13" s="173"/>
      <c r="T13" s="29"/>
    </row>
    <row r="14" spans="1:20">
      <c r="A14" s="164"/>
      <c r="B14" s="108"/>
      <c r="C14" s="110"/>
      <c r="D14" s="164"/>
      <c r="E14" s="168"/>
      <c r="F14" s="169"/>
      <c r="G14" s="170"/>
      <c r="I14" s="36"/>
      <c r="J14" s="36"/>
      <c r="M14" s="163" t="s">
        <v>368</v>
      </c>
      <c r="N14" s="159" t="s">
        <v>369</v>
      </c>
      <c r="O14" s="172"/>
      <c r="P14" s="138"/>
      <c r="Q14" s="176"/>
      <c r="R14" s="176"/>
      <c r="S14" s="163"/>
      <c r="T14" s="29"/>
    </row>
    <row r="15" spans="1:20">
      <c r="A15" s="163" t="s">
        <v>370</v>
      </c>
      <c r="B15" s="105" t="str">
        <f>'[1]S1 Maquette'!B15</f>
        <v>Semestre 1</v>
      </c>
      <c r="C15" s="107"/>
      <c r="D15" s="163" t="s">
        <v>371</v>
      </c>
      <c r="E15" s="165">
        <f>'[1]S1 Maquette'!E15:F16</f>
        <v>0</v>
      </c>
      <c r="F15" s="166"/>
      <c r="G15" s="167"/>
      <c r="I15" s="36"/>
      <c r="J15" s="36"/>
      <c r="M15" s="171"/>
      <c r="N15" s="179"/>
      <c r="O15" s="180"/>
      <c r="P15" s="174"/>
      <c r="Q15" s="177"/>
      <c r="R15" s="177"/>
      <c r="S15" s="171"/>
      <c r="T15" s="29"/>
    </row>
    <row r="16" spans="1:20">
      <c r="A16" s="164"/>
      <c r="B16" s="108"/>
      <c r="C16" s="110"/>
      <c r="D16" s="164"/>
      <c r="E16" s="168"/>
      <c r="F16" s="169"/>
      <c r="G16" s="170"/>
      <c r="I16" s="36"/>
      <c r="J16" s="36"/>
      <c r="M16" s="171"/>
      <c r="N16" s="179"/>
      <c r="O16" s="180"/>
      <c r="P16" s="174"/>
      <c r="Q16" s="177"/>
      <c r="R16" s="177"/>
      <c r="S16" s="171"/>
      <c r="T16" s="29"/>
    </row>
    <row r="17" spans="1:23">
      <c r="L17" s="14"/>
      <c r="M17" s="164"/>
      <c r="N17" s="161"/>
      <c r="O17" s="173"/>
      <c r="P17" s="175"/>
      <c r="Q17" s="178"/>
      <c r="R17" s="178"/>
      <c r="S17" s="164"/>
      <c r="T17" s="29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'[1]S1 Maquette'!B27</f>
        <v>UE Disciplinaire obligatoire : Enseignements fondamentaux 1</v>
      </c>
      <c r="B27" s="42" t="str">
        <f>'[1]S1 Maquette'!C27</f>
        <v>UE</v>
      </c>
      <c r="C27" s="40" t="str">
        <f>'[1]S1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'[1]S1 Maquette'!B28</f>
        <v>Grandes Figures de l'ethnologie 1</v>
      </c>
      <c r="B28" s="42" t="str">
        <f>'[1]S1 Maquette'!C28</f>
        <v>ECUE</v>
      </c>
      <c r="C28" s="40" t="str">
        <f>'[1]S1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16</v>
      </c>
      <c r="L28" s="38"/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'[1]S1 Maquette'!B29</f>
        <v>Le regard ethnologique : lecture de textes</v>
      </c>
      <c r="B29" s="42" t="str">
        <f>'[1]S1 Maquette'!C29</f>
        <v>ECUE</v>
      </c>
      <c r="C29" s="40" t="str">
        <f>'[1]S1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16</v>
      </c>
      <c r="L29" s="38"/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'[1]S1 Maquette'!B30</f>
        <v>UE Découverte dans la mention : UED Ethnologie 1</v>
      </c>
      <c r="B30" s="42" t="str">
        <f>'[1]S1 Maquette'!C30</f>
        <v>UE</v>
      </c>
      <c r="C30" s="40" t="str">
        <f>'[1]S1 Maquette'!F30</f>
        <v>Modification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'[1]S1 Maquette'!B31</f>
        <v>Notions et concepts clés 1</v>
      </c>
      <c r="B31" s="42" t="str">
        <f>'[1]S1 Maquette'!C31</f>
        <v>ECUE</v>
      </c>
      <c r="C31" s="40" t="str">
        <f>'[1]S1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38"/>
      <c r="M31" s="38"/>
      <c r="N31" s="38" t="s">
        <v>9</v>
      </c>
      <c r="O31" s="38" t="s">
        <v>389</v>
      </c>
      <c r="P31" s="38" t="s">
        <v>16</v>
      </c>
      <c r="Q31" s="38" t="s">
        <v>9</v>
      </c>
      <c r="R31" s="38" t="s">
        <v>389</v>
      </c>
      <c r="S31" s="38"/>
      <c r="T31" s="43"/>
      <c r="W31"/>
    </row>
    <row r="32" spans="1:23" ht="30.75" customHeight="1">
      <c r="A32" s="77" t="str">
        <f>'[1]S1 Maquette'!B32</f>
        <v xml:space="preserve">UE Découverte dns la mention (anthropologie-ethnologie) ou dans le Portail </v>
      </c>
      <c r="B32" s="42" t="str">
        <f>'[1]S1 Maquette'!C32</f>
        <v>BLOC</v>
      </c>
      <c r="C32" s="40" t="str">
        <f>'[1]S1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'[1]S1 Maquette'!B33</f>
        <v>Min 1 Max 1</v>
      </c>
      <c r="B33" s="42" t="str">
        <f>'[1]S1 Maquette'!C33</f>
        <v>OPTION</v>
      </c>
      <c r="C33" s="40" t="str">
        <f>'[1]S1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 t="s">
        <v>16</v>
      </c>
      <c r="L33" s="38"/>
      <c r="M33" s="38"/>
      <c r="N33" s="38" t="s">
        <v>9</v>
      </c>
      <c r="O33" s="38" t="s">
        <v>390</v>
      </c>
      <c r="P33" s="38" t="s">
        <v>16</v>
      </c>
      <c r="Q33" s="38" t="s">
        <v>9</v>
      </c>
      <c r="R33" s="38" t="s">
        <v>390</v>
      </c>
      <c r="S33" s="38"/>
      <c r="T33" s="43"/>
      <c r="W33"/>
    </row>
    <row r="34" spans="1:23" ht="30.75" customHeight="1">
      <c r="A34" s="77" t="str">
        <f>'[1]S1 Maquette'!B34</f>
        <v>UED ethnologie 2 : Interculturalité : Regards croisés 1</v>
      </c>
      <c r="B34" s="42" t="str">
        <f>'[1]S1 Maquette'!C34</f>
        <v>UE</v>
      </c>
      <c r="C34" s="40" t="str">
        <f>'[1]S1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 t="str">
        <f>'[1]S1 Maquette'!B35</f>
        <v>UE découverte dans le Portail</v>
      </c>
      <c r="B35" s="42" t="str">
        <f>'[1]S1 Maquette'!C35</f>
        <v>UE</v>
      </c>
      <c r="C35" s="40">
        <f>'[1]S1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'[1]S1 Maquette'!B36</f>
        <v>Min 1 Max 1</v>
      </c>
      <c r="B36" s="42" t="str">
        <f>'[1]S1 Maquette'!C36</f>
        <v>OPTION</v>
      </c>
      <c r="C36" s="40">
        <f>'[1]S1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'[1]S1 Maquette'!B37</f>
        <v>UE découverte sociologie</v>
      </c>
      <c r="B37" s="42" t="str">
        <f>'[1]S1 Maquette'!C37</f>
        <v>UE</v>
      </c>
      <c r="C37" s="40">
        <f>'[1]S1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'[1]S1 Maquette'!B38</f>
        <v>Min 1 Max 1</v>
      </c>
      <c r="B38" s="42" t="str">
        <f>'[1]S1 Maquette'!C38</f>
        <v>OPTION</v>
      </c>
      <c r="C38" s="40">
        <f>'[1]S1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'[1]S1 Maquette'!B39</f>
        <v>UED sociologie 1</v>
      </c>
      <c r="B39" s="42" t="str">
        <f>'[1]S1 Maquette'!C39</f>
        <v>UE</v>
      </c>
      <c r="C39" s="40">
        <f>'[1]S1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'[1]S1 Maquette'!B40</f>
        <v>Populations et sociétés</v>
      </c>
      <c r="B40" s="42" t="str">
        <f>'[1]S1 Maquette'!C40</f>
        <v>ECUE</v>
      </c>
      <c r="C40" s="40">
        <f>'[1]S1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'[1]S1 Maquette'!B41</f>
        <v>Racisme et sociétés</v>
      </c>
      <c r="B41" s="42" t="str">
        <f>'[1]S1 Maquette'!C41</f>
        <v>ECUE</v>
      </c>
      <c r="C41" s="40">
        <f>'[1]S1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'[1]S1 Maquette'!B42</f>
        <v>UED sociologie 2</v>
      </c>
      <c r="B42" s="42" t="str">
        <f>'[1]S1 Maquette'!C42</f>
        <v>UE</v>
      </c>
      <c r="C42" s="40">
        <f>'[1]S1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'[1]S1 Maquette'!B43</f>
        <v>Grands ouvrages 1</v>
      </c>
      <c r="B43" s="42" t="str">
        <f>'[1]S1 Maquette'!C43</f>
        <v>ECUE</v>
      </c>
      <c r="C43" s="40" t="str">
        <f>'[1]S1 Maquette'!F43</f>
        <v>Création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'[1]S1 Maquette'!B44</f>
        <v>Méthodologies sociologiques 1</v>
      </c>
      <c r="B44" s="42" t="str">
        <f>'[1]S1 Maquette'!C44</f>
        <v>ECUE</v>
      </c>
      <c r="C44" s="40" t="str">
        <f>'[1]S1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'[1]S1 Maquette'!B45</f>
        <v>UE découverte Géographie</v>
      </c>
      <c r="B45" s="42" t="str">
        <f>'[1]S1 Maquette'!C45</f>
        <v>UE</v>
      </c>
      <c r="C45" s="40">
        <f>'[1]S1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>
        <f>'[1]S1 Maquette'!B46</f>
        <v>0</v>
      </c>
      <c r="B46" s="42" t="str">
        <f>'[1]S1 Maquette'!C46</f>
        <v>OPTION</v>
      </c>
      <c r="C46" s="40">
        <f>'[1]S1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'[1]S1 Maquette'!B47</f>
        <v xml:space="preserve">UED géographie 1 : géographie Fondamentale </v>
      </c>
      <c r="B47" s="42" t="str">
        <f>'[1]S1 Maquette'!C47</f>
        <v>UE</v>
      </c>
      <c r="C47" s="40">
        <f>'[1]S1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'[1]S1 Maquette'!B48</f>
        <v>Qu'est ce que la géographie ?</v>
      </c>
      <c r="B48" s="42" t="str">
        <f>'[1]S1 Maquette'!C48</f>
        <v>ECUE</v>
      </c>
      <c r="C48" s="40">
        <f>'[1]S1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'[1]S1 Maquette'!B49</f>
        <v>Introduction à la géographie physique</v>
      </c>
      <c r="B49" s="42" t="str">
        <f>'[1]S1 Maquette'!C49</f>
        <v>ECUE</v>
      </c>
      <c r="C49" s="40">
        <f>'[1]S1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'[1]S1 Maquette'!B50</f>
        <v>UED géographie 2 : géographie appliquée aménagement 1</v>
      </c>
      <c r="B50" s="42" t="str">
        <f>'[1]S1 Maquette'!C50</f>
        <v>UE</v>
      </c>
      <c r="C50" s="40">
        <f>'[1]S1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'[1]S1 Maquette'!B51</f>
        <v>Sciences environnementales</v>
      </c>
      <c r="B51" s="42" t="str">
        <f>'[1]S1 Maquette'!C51</f>
        <v>ECUE</v>
      </c>
      <c r="C51" s="40">
        <f>'[1]S1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'[1]S1 Maquette'!B52</f>
        <v>Aménagement du territoire (ex ville et son espace) grandes lois et structure territoire régional</v>
      </c>
      <c r="B52" s="42" t="str">
        <f>'[1]S1 Maquette'!C52</f>
        <v>ECUE</v>
      </c>
      <c r="C52" s="40">
        <f>'[1]S1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'[1]S1 Maquette'!B53</f>
        <v>UE découverte SEF</v>
      </c>
      <c r="B53" s="42" t="str">
        <f>'[1]S1 Maquette'!C53</f>
        <v>UE</v>
      </c>
      <c r="C53" s="40">
        <f>'[1]S1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>
        <f>'[1]S1 Maquette'!B54</f>
        <v>0</v>
      </c>
      <c r="B54" s="42" t="str">
        <f>'[1]S1 Maquette'!C54</f>
        <v>OPTION</v>
      </c>
      <c r="C54" s="40">
        <f>'[1]S1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'[1]S1 Maquette'!B55</f>
        <v>UED SEF 1 : Découverte du champ des SEF</v>
      </c>
      <c r="B55" s="42" t="str">
        <f>'[1]S1 Maquette'!C55</f>
        <v>UE</v>
      </c>
      <c r="C55" s="40">
        <f>'[1]S1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'[1]S1 Maquette'!B56</f>
        <v>Connaissance du système éducatif français</v>
      </c>
      <c r="B56" s="42" t="str">
        <f>'[1]S1 Maquette'!C56</f>
        <v>ECUE</v>
      </c>
      <c r="C56" s="40">
        <f>'[1]S1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'[1]S1 Maquette'!B57</f>
        <v>Perspectives internationales en éducation et  formation</v>
      </c>
      <c r="B57" s="42" t="str">
        <f>'[1]S1 Maquette'!C57</f>
        <v>ECUE</v>
      </c>
      <c r="C57" s="40">
        <f>'[1]S1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'[1]S1 Maquette'!B58</f>
        <v>UED SEF 2 : Questionnement des pratiques en SEF</v>
      </c>
      <c r="B58" s="42" t="str">
        <f>'[1]S1 Maquette'!C58</f>
        <v>UE</v>
      </c>
      <c r="C58" s="40">
        <f>'[1]S1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'[1]S1 Maquette'!B59</f>
        <v>Dispositifs et pratiques innovantes</v>
      </c>
      <c r="B59" s="42" t="str">
        <f>'[1]S1 Maquette'!C59</f>
        <v>ECUE</v>
      </c>
      <c r="C59" s="40">
        <f>'[1]S1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'[1]S1 Maquette'!B60</f>
        <v>Valeurs et inclusion</v>
      </c>
      <c r="B60" s="42" t="str">
        <f>'[1]S1 Maquette'!C60</f>
        <v>ECUE</v>
      </c>
      <c r="C60" s="40">
        <f>'[1]S1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'[1]S1 Maquette'!B61</f>
        <v>Pratiques d'évaluation : modèles et méthodes</v>
      </c>
      <c r="B61" s="42" t="str">
        <f>'[1]S1 Maquette'!C61</f>
        <v>ECUE</v>
      </c>
      <c r="C61" s="40">
        <f>'[1]S1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'[1]S1 Maquette'!B62</f>
        <v>UE découverte Histoire</v>
      </c>
      <c r="B62" s="42" t="str">
        <f>'[1]S1 Maquette'!C62</f>
        <v>UE</v>
      </c>
      <c r="C62" s="40">
        <f>'[1]S1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'[1]S1 Maquette'!B63</f>
        <v>ECUE Découverte Histoire : Sources et méthodes</v>
      </c>
      <c r="B63" s="42" t="str">
        <f>'[1]S1 Maquette'!C63</f>
        <v>BLOC</v>
      </c>
      <c r="C63" s="40" t="str">
        <f>'[1]S1 Maquette'!F63</f>
        <v>Création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'[1]S1 Maquette'!B64</f>
        <v>Min 1 Max 1</v>
      </c>
      <c r="B64" s="42" t="str">
        <f>'[1]S1 Maquette'!C64</f>
        <v>OPTION</v>
      </c>
      <c r="C64" s="40">
        <f>'[1]S1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'[1]S1 Maquette'!B65</f>
        <v>Sources et méthodes de l'histoire ancienne et médiévale</v>
      </c>
      <c r="B65" s="42" t="str">
        <f>'[1]S1 Maquette'!C65</f>
        <v>ECUE</v>
      </c>
      <c r="C65" s="40" t="str">
        <f>'[1]S1 Maquette'!F65</f>
        <v>Création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'[1]S1 Maquette'!B66</f>
        <v>Sources et méthodes de l'histoire moderne et contemporaine</v>
      </c>
      <c r="B66" s="42" t="str">
        <f>'[1]S1 Maquette'!C66</f>
        <v>ECUE</v>
      </c>
      <c r="C66" s="40" t="str">
        <f>'[1]S1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'[1]S1 Maquette'!B67</f>
        <v>ECUE Découverte Histoire 2 : thématiques périodiques 1</v>
      </c>
      <c r="B67" s="42" t="str">
        <f>'[1]S1 Maquette'!C67</f>
        <v>BLOC</v>
      </c>
      <c r="C67" s="40" t="str">
        <f>'[1]S1 Maquette'!F67</f>
        <v>Modification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'[1]S1 Maquette'!B68</f>
        <v>Min 1 Max 1</v>
      </c>
      <c r="B68" s="42" t="str">
        <f>'[1]S1 Maquette'!C68</f>
        <v>OPTION</v>
      </c>
      <c r="C68" s="40">
        <f>'[1]S1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'[1]S1 Maquette'!B69</f>
        <v>UED1 Préhistoire</v>
      </c>
      <c r="B69" s="42" t="str">
        <f>'[1]S1 Maquette'!C69</f>
        <v>ECUE</v>
      </c>
      <c r="C69" s="40">
        <f>'[1]S1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'[1]S1 Maquette'!B70</f>
        <v>UED2 Histoire ancienne</v>
      </c>
      <c r="B70" s="42" t="str">
        <f>'[1]S1 Maquette'!C70</f>
        <v>ECUE</v>
      </c>
      <c r="C70" s="40">
        <f>'[1]S1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'[1]S1 Maquette'!B71</f>
        <v>UED3 Histoire ancienne</v>
      </c>
      <c r="B71" s="42" t="str">
        <f>'[1]S1 Maquette'!C71</f>
        <v>ECUE</v>
      </c>
      <c r="C71" s="40">
        <f>'[1]S1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'[1]S1 Maquette'!B72</f>
        <v>UED4 Histoire ancienne</v>
      </c>
      <c r="B72" s="42" t="str">
        <f>'[1]S1 Maquette'!C72</f>
        <v>ECUE</v>
      </c>
      <c r="C72" s="40">
        <f>'[1]S1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'[1]S1 Maquette'!B73</f>
        <v>UED5 Histoire médiévale</v>
      </c>
      <c r="B73" s="42" t="str">
        <f>'[1]S1 Maquette'!C73</f>
        <v>ECUE</v>
      </c>
      <c r="C73" s="40">
        <f>'[1]S1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'[1]S1 Maquette'!B74</f>
        <v>UED6 Histoire médiévale</v>
      </c>
      <c r="B74" s="42" t="str">
        <f>'[1]S1 Maquette'!C74</f>
        <v>ECUE</v>
      </c>
      <c r="C74" s="40">
        <f>'[1]S1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'[1]S1 Maquette'!B75</f>
        <v>UED7 Histoire médiévale</v>
      </c>
      <c r="B75" s="42" t="str">
        <f>'[1]S1 Maquette'!C75</f>
        <v>ECUE</v>
      </c>
      <c r="C75" s="40">
        <f>'[1]S1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'[1]S1 Maquette'!B76</f>
        <v xml:space="preserve">UED8 Histoire moderne </v>
      </c>
      <c r="B76" s="42" t="str">
        <f>'[1]S1 Maquette'!C76</f>
        <v>ECUE</v>
      </c>
      <c r="C76" s="40">
        <f>'[1]S1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'[1]S1 Maquette'!B77</f>
        <v xml:space="preserve">UED9 Histoire moderne </v>
      </c>
      <c r="B77" s="42" t="str">
        <f>'[1]S1 Maquette'!C77</f>
        <v>ECUE</v>
      </c>
      <c r="C77" s="40">
        <f>'[1]S1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'[1]S1 Maquette'!B78</f>
        <v>UED10 Histoire moderne</v>
      </c>
      <c r="B78" s="42" t="str">
        <f>'[1]S1 Maquette'!C78</f>
        <v>ECUE</v>
      </c>
      <c r="C78" s="40">
        <f>'[1]S1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'[1]S1 Maquette'!B79</f>
        <v>UED11  Histoire contemporaine</v>
      </c>
      <c r="B79" s="42" t="str">
        <f>'[1]S1 Maquette'!C79</f>
        <v>ECUE</v>
      </c>
      <c r="C79" s="40">
        <f>'[1]S1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'[1]S1 Maquette'!B80</f>
        <v>UED12 Histoire contemporaine</v>
      </c>
      <c r="B80" s="42" t="str">
        <f>'[1]S1 Maquette'!C80</f>
        <v>ECUE</v>
      </c>
      <c r="C80" s="40">
        <f>'[1]S1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'[1]S1 Maquette'!B81</f>
        <v>UED13 Histoire contemporaine</v>
      </c>
      <c r="B81" s="42" t="str">
        <f>'[1]S1 Maquette'!C81</f>
        <v>ECUE</v>
      </c>
      <c r="C81" s="40">
        <f>'[1]S1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'[1]S1 Maquette'!B82</f>
        <v xml:space="preserve">UE Découverte dans le Portail </v>
      </c>
      <c r="B82" s="42" t="str">
        <f>'[1]S1 Maquette'!C82</f>
        <v>UE</v>
      </c>
      <c r="C82" s="40">
        <f>'[1]S1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'[1]S1 Maquette'!B83</f>
        <v>Min 1 Max 1</v>
      </c>
      <c r="B83" s="42" t="str">
        <f>'[1]S1 Maquette'!C83</f>
        <v>OPTION</v>
      </c>
      <c r="C83" s="40">
        <f>'[1]S1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'[1]S1 Maquette'!B84</f>
        <v>UE découverte sociologie</v>
      </c>
      <c r="B84" s="42" t="str">
        <f>'[1]S1 Maquette'!C84</f>
        <v>UE</v>
      </c>
      <c r="C84" s="40">
        <f>'[1]S1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'[1]S1 Maquette'!B85</f>
        <v>Min 1 Max 1</v>
      </c>
      <c r="B85" s="42" t="str">
        <f>'[1]S1 Maquette'!C85</f>
        <v>OPTION</v>
      </c>
      <c r="C85" s="40">
        <f>'[1]S1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 t="str">
        <f>'[1]S1 Maquette'!B86</f>
        <v>UED sociologie 1</v>
      </c>
      <c r="B86" s="42" t="str">
        <f>'[1]S1 Maquette'!C86</f>
        <v>UE</v>
      </c>
      <c r="C86" s="40">
        <f>'[1]S1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'[1]S1 Maquette'!B87</f>
        <v>Populations et sociétés</v>
      </c>
      <c r="B87" s="42" t="str">
        <f>'[1]S1 Maquette'!C87</f>
        <v>ECUE</v>
      </c>
      <c r="C87" s="40">
        <f>'[1]S1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'[1]S1 Maquette'!B88</f>
        <v>Racisme et sociétés</v>
      </c>
      <c r="B88" s="42" t="str">
        <f>'[1]S1 Maquette'!C88</f>
        <v>ECUE</v>
      </c>
      <c r="C88" s="40">
        <f>'[1]S1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'[1]S1 Maquette'!B89</f>
        <v>UED sociologie 2</v>
      </c>
      <c r="B89" s="42" t="str">
        <f>'[1]S1 Maquette'!C89</f>
        <v>UE</v>
      </c>
      <c r="C89" s="40">
        <f>'[1]S1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'[1]S1 Maquette'!B90</f>
        <v>Grands ouvrages 1</v>
      </c>
      <c r="B90" s="42" t="str">
        <f>'[1]S1 Maquette'!C90</f>
        <v>ECUE</v>
      </c>
      <c r="C90" s="40" t="str">
        <f>'[1]S1 Maquette'!F90</f>
        <v>Création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'[1]S1 Maquette'!B91</f>
        <v>Méthodologies sociologiques 1</v>
      </c>
      <c r="B91" s="42" t="str">
        <f>'[1]S1 Maquette'!C91</f>
        <v>ECUE</v>
      </c>
      <c r="C91" s="40" t="str">
        <f>'[1]S1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'[1]S1 Maquette'!B92</f>
        <v>UE découverte Géographie</v>
      </c>
      <c r="B92" s="42" t="str">
        <f>'[1]S1 Maquette'!C92</f>
        <v>UE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'[1]S1 Maquette'!B93</f>
        <v>0</v>
      </c>
      <c r="B93" s="42" t="str">
        <f>'[1]S1 Maquette'!C93</f>
        <v>OPTION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'[1]S1 Maquette'!B94</f>
        <v>UED Géographie 1 : géographie Fondamentale</v>
      </c>
      <c r="B94" s="42" t="str">
        <f>'[1]S1 Maquette'!C94</f>
        <v>UE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'[1]S1 Maquette'!B95</f>
        <v>Qu'est ce que la géographie ?</v>
      </c>
      <c r="B95" s="42" t="str">
        <f>'[1]S1 Maquette'!C95</f>
        <v>ECUE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'[1]S1 Maquette'!B96</f>
        <v>Introduction à la géographie physique</v>
      </c>
      <c r="B96" s="42" t="str">
        <f>'[1]S1 Maquette'!C96</f>
        <v>ECUE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'[1]S1 Maquette'!B97</f>
        <v>UED géographie 2 : géographie appliquée aménagement 1</v>
      </c>
      <c r="B97" s="42" t="str">
        <f>'[1]S1 Maquette'!C97</f>
        <v>UE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'[1]S1 Maquette'!B98</f>
        <v>Sciences environnementales</v>
      </c>
      <c r="B98" s="42" t="str">
        <f>'[1]S1 Maquette'!C98</f>
        <v>ECUE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'[1]S1 Maquette'!B99</f>
        <v>Aménagement du territoire (ex ville et son espace) grandes lois et structure territoire régional</v>
      </c>
      <c r="B99" s="42" t="str">
        <f>'[1]S1 Maquette'!C99</f>
        <v>ECUE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'[1]S1 Maquette'!B100</f>
        <v>UE découverte SEF</v>
      </c>
      <c r="B100" s="42" t="str">
        <f>'[1]S1 Maquette'!C100</f>
        <v>UE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'[1]S1 Maquette'!B101</f>
        <v>0</v>
      </c>
      <c r="B101" s="42" t="str">
        <f>'[1]S1 Maquette'!C101</f>
        <v>OPTION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'[1]S1 Maquette'!B102</f>
        <v>UED SEF 1 : Découverte du champ des SEF</v>
      </c>
      <c r="B102" s="42" t="str">
        <f>'[1]S1 Maquette'!C102</f>
        <v>UE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'[1]S1 Maquette'!B103</f>
        <v>Connaissance du système éducatif français</v>
      </c>
      <c r="B103" s="42" t="str">
        <f>'[1]S1 Maquette'!C103</f>
        <v>ECUE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'[1]S1 Maquette'!B104</f>
        <v>Perspectives internationales en éducation et  formation</v>
      </c>
      <c r="B104" s="42" t="str">
        <f>'[1]S1 Maquette'!C104</f>
        <v>ECUE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'[1]S1 Maquette'!B105</f>
        <v>UED SEF 2 : Questionnement des pratiques en SEF</v>
      </c>
      <c r="B105" s="42" t="str">
        <f>'[1]S1 Maquette'!C105</f>
        <v>UE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'[1]S1 Maquette'!B106</f>
        <v>Dispositifs et pratiques innovantes</v>
      </c>
      <c r="B106" s="42" t="str">
        <f>'[1]S1 Maquette'!C106</f>
        <v>ECUE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'[1]S1 Maquette'!B107</f>
        <v>Valeurs et inclusion</v>
      </c>
      <c r="B107" s="42" t="str">
        <f>'[1]S1 Maquette'!C107</f>
        <v>ECUE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'[1]S1 Maquette'!B108</f>
        <v>Pratiques d'évaluation : modèles et méthodes</v>
      </c>
      <c r="B108" s="42" t="str">
        <f>'[1]S1 Maquette'!C108</f>
        <v>ECUE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'[1]S1 Maquette'!B109</f>
        <v>UE découverte Histoire</v>
      </c>
      <c r="B109" s="42" t="str">
        <f>'[1]S1 Maquette'!C109</f>
        <v>UE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'[1]S1 Maquette'!B110</f>
        <v>ECUE Découverte Histoire : Sources et méthodes</v>
      </c>
      <c r="B110" s="42" t="str">
        <f>'[1]S1 Maquette'!C110</f>
        <v>BLOC</v>
      </c>
      <c r="C110" s="40" t="str">
        <f>'[1]S1 Maquette'!F110</f>
        <v>Création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'[1]S1 Maquette'!B111</f>
        <v>Min 1 Max 1</v>
      </c>
      <c r="B111" s="42" t="str">
        <f>'[1]S1 Maquette'!C111</f>
        <v>OPTION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'[1]S1 Maquette'!B112</f>
        <v>Sources et méthodes de l'histoire ancienne et médiévale</v>
      </c>
      <c r="B112" s="42" t="str">
        <f>'[1]S1 Maquette'!C112</f>
        <v>ECUE</v>
      </c>
      <c r="C112" s="40" t="str">
        <f>'[1]S1 Maquette'!F112</f>
        <v>Création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'[1]S1 Maquette'!B113</f>
        <v>Sources et méthodes de l'histoire moderne et contemporaine</v>
      </c>
      <c r="B113" s="42" t="str">
        <f>'[1]S1 Maquette'!C113</f>
        <v>ECUE</v>
      </c>
      <c r="C113" s="40" t="str">
        <f>'[1]S1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'[1]S1 Maquette'!B114</f>
        <v>ECUE Découverte Histoire 2 : thématiques périodiques 1</v>
      </c>
      <c r="B114" s="42" t="str">
        <f>'[1]S1 Maquette'!C114</f>
        <v>BLOC</v>
      </c>
      <c r="C114" s="40" t="str">
        <f>'[1]S1 Maquette'!F114</f>
        <v>Modification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'[1]S1 Maquette'!B115</f>
        <v>Min 1 Max 1</v>
      </c>
      <c r="B115" s="42" t="str">
        <f>'[1]S1 Maquette'!C115</f>
        <v>OPTION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'[1]S1 Maquette'!B116</f>
        <v>UED1 Préhistoire</v>
      </c>
      <c r="B116" s="42" t="str">
        <f>'[1]S1 Maquette'!C116</f>
        <v>ECUE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'[1]S1 Maquette'!B117</f>
        <v>UED2 Histoire ancienne</v>
      </c>
      <c r="B117" s="42" t="str">
        <f>'[1]S1 Maquette'!C117</f>
        <v>ECUE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'[1]S1 Maquette'!B118</f>
        <v>UED3 Histoire ancienne</v>
      </c>
      <c r="B118" s="42" t="str">
        <f>'[1]S1 Maquette'!C118</f>
        <v>ECUE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'[1]S1 Maquette'!B119</f>
        <v>UED4 Histoire ancienne</v>
      </c>
      <c r="B119" s="42" t="str">
        <f>'[1]S1 Maquette'!C119</f>
        <v>ECUE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'[1]S1 Maquette'!B120</f>
        <v>UED5 Histoire médiévale</v>
      </c>
      <c r="B120" s="42" t="str">
        <f>'[1]S1 Maquette'!C120</f>
        <v>ECUE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'[1]S1 Maquette'!B121</f>
        <v>UED6 Histoire médiévale</v>
      </c>
      <c r="B121" s="42" t="str">
        <f>'[1]S1 Maquette'!C121</f>
        <v>ECUE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'[1]S1 Maquette'!B122</f>
        <v>UED7 Histoire médiévale</v>
      </c>
      <c r="B122" s="42" t="str">
        <f>'[1]S1 Maquette'!C122</f>
        <v>ECUE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'[1]S1 Maquette'!B123</f>
        <v xml:space="preserve">UED8 Histoire moderne </v>
      </c>
      <c r="B123" s="42" t="str">
        <f>'[1]S1 Maquette'!C123</f>
        <v>ECUE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'[1]S1 Maquette'!B124</f>
        <v xml:space="preserve">UED9 Histoire moderne </v>
      </c>
      <c r="B124" s="42" t="str">
        <f>'[1]S1 Maquette'!C124</f>
        <v>ECUE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'[1]S1 Maquette'!B125</f>
        <v>UED10 Histoire moderne</v>
      </c>
      <c r="B125" s="42" t="str">
        <f>'[1]S1 Maquette'!C125</f>
        <v>ECUE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'[1]S1 Maquette'!B126</f>
        <v>UED11  Histoire contemporaine</v>
      </c>
      <c r="B126" s="42" t="str">
        <f>'[1]S1 Maquette'!C126</f>
        <v>ECUE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'[1]S1 Maquette'!B127</f>
        <v>UED12 Histoire contemporaine</v>
      </c>
      <c r="B127" s="42" t="str">
        <f>'[1]S1 Maquette'!C127</f>
        <v>ECUE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'[1]S1 Maquette'!B128</f>
        <v>UED13 Histoire contemporaine</v>
      </c>
      <c r="B128" s="42" t="str">
        <f>'[1]S1 Maquette'!C128</f>
        <v>ECUE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487" priority="15">
      <formula>$C1="Parcours Pédagogique"</formula>
    </cfRule>
    <cfRule type="expression" dxfId="486" priority="17">
      <formula>$C1="OPTION"</formula>
    </cfRule>
    <cfRule type="expression" dxfId="485" priority="16">
      <formula>$C1="BLOC"</formula>
    </cfRule>
  </conditionalFormatting>
  <conditionalFormatting sqref="A18:S26 T18">
    <cfRule type="expression" dxfId="484" priority="22">
      <formula>$C18="Modification MCC"</formula>
    </cfRule>
  </conditionalFormatting>
  <conditionalFormatting sqref="A27:S300">
    <cfRule type="expression" dxfId="483" priority="6">
      <formula>$C27="Modification MCC"</formula>
    </cfRule>
    <cfRule type="expression" dxfId="482" priority="7">
      <formula>$C27="Modification"</formula>
    </cfRule>
    <cfRule type="expression" dxfId="481" priority="8">
      <formula>$C27="Création"</formula>
    </cfRule>
    <cfRule type="expression" dxfId="480" priority="9">
      <formula>$C27="Fermeture"</formula>
    </cfRule>
  </conditionalFormatting>
  <conditionalFormatting sqref="B1:S7 C8:S9 C10 E10 J10:S11 B12:M12 P12 B13:L13 B14:N14 P14:S17 B15:M17 B301:S999">
    <cfRule type="expression" dxfId="479" priority="21">
      <formula>$D1="Fermeture"</formula>
    </cfRule>
    <cfRule type="expression" dxfId="478" priority="20">
      <formula>$D1="Création"</formula>
    </cfRule>
    <cfRule type="expression" dxfId="477" priority="19">
      <formula>$D1="Modification"</formula>
    </cfRule>
  </conditionalFormatting>
  <conditionalFormatting sqref="B1:S7 C8:S9 J10:S11 B12:M12 B13:L13 B14:N14 B15:M17 C10 E10 B301:S999 P14:S17 P12">
    <cfRule type="expression" dxfId="476" priority="18">
      <formula>$D1="Modification MCC"</formula>
    </cfRule>
  </conditionalFormatting>
  <conditionalFormatting sqref="C1:S9 C10 E10 J10:S11">
    <cfRule type="expression" dxfId="475" priority="12">
      <formula>$B1="Option"</formula>
    </cfRule>
  </conditionalFormatting>
  <conditionalFormatting sqref="C12:S1001">
    <cfRule type="expression" dxfId="474" priority="1">
      <formula>$B12="Option"</formula>
    </cfRule>
  </conditionalFormatting>
  <conditionalFormatting sqref="J1:J26">
    <cfRule type="expression" dxfId="473" priority="14">
      <formula>$I1="NON"</formula>
    </cfRule>
  </conditionalFormatting>
  <conditionalFormatting sqref="J27:J1001">
    <cfRule type="expression" dxfId="472" priority="5">
      <formula>$I27="NON"</formula>
    </cfRule>
  </conditionalFormatting>
  <conditionalFormatting sqref="L18:L26">
    <cfRule type="expression" dxfId="471" priority="27">
      <formula>$K18="CCI (CC Intégral)"</formula>
    </cfRule>
  </conditionalFormatting>
  <conditionalFormatting sqref="L27:L300">
    <cfRule type="expression" dxfId="470" priority="11">
      <formula>$K27="CCI (CC Intégral)"</formula>
    </cfRule>
  </conditionalFormatting>
  <conditionalFormatting sqref="L27:M33">
    <cfRule type="expression" dxfId="469" priority="10">
      <formula>$K27="CT (Contrôle terminal)"</formula>
    </cfRule>
  </conditionalFormatting>
  <conditionalFormatting sqref="M1:M26 L18:L26 M34:M1001 L34:L300">
    <cfRule type="expression" dxfId="468" priority="26">
      <formula>$K1="CT (Contrôle terminal)"</formula>
    </cfRule>
  </conditionalFormatting>
  <conditionalFormatting sqref="N1:O1001">
    <cfRule type="expression" dxfId="467" priority="4">
      <formula>$K1="CCI (CC Intégral)"</formula>
    </cfRule>
  </conditionalFormatting>
  <conditionalFormatting sqref="Q1:R1001">
    <cfRule type="expression" dxfId="466" priority="3">
      <formula>$P1="Autres"</formula>
    </cfRule>
  </conditionalFormatting>
  <conditionalFormatting sqref="S1:S1001">
    <cfRule type="expression" dxfId="465" priority="2">
      <formula>$P1="CT (Contrôle terminal)"</formula>
    </cfRule>
  </conditionalFormatting>
  <conditionalFormatting sqref="T18 A18:S26">
    <cfRule type="expression" dxfId="464" priority="23">
      <formula>$C18="Modification"</formula>
    </cfRule>
    <cfRule type="expression" dxfId="463" priority="24">
      <formula>$C18="Création"</formula>
    </cfRule>
    <cfRule type="expression" dxfId="462" priority="25">
      <formula>$C18="Fermeture"</formula>
    </cfRule>
  </conditionalFormatting>
  <conditionalFormatting sqref="T18">
    <cfRule type="expression" dxfId="461" priority="13">
      <formula>$P18="CT (Contrôle terminal)"</formula>
    </cfRule>
  </conditionalFormatting>
  <dataValidations count="6">
    <dataValidation type="list" allowBlank="1" showInputMessage="1" showErrorMessage="1" sqref="Q19:Q300 N19:N300" xr:uid="{D07C0735-9487-4E25-9C1A-313A2E9673BF}">
      <formula1>List_Controle</formula1>
    </dataValidation>
    <dataValidation type="list" allowBlank="1" showInputMessage="1" showErrorMessage="1" sqref="K19:K300" xr:uid="{91EC4F6A-288A-486E-8351-C09E03F1E536}">
      <formula1>List_Controle2</formula1>
    </dataValidation>
    <dataValidation type="list" allowBlank="1" showInputMessage="1" showErrorMessage="1" sqref="C19:C300" xr:uid="{87A5E288-8243-493C-8038-712468305D90}">
      <formula1>"Modification MCC"</formula1>
    </dataValidation>
    <dataValidation type="list" allowBlank="1" showInputMessage="1" showErrorMessage="1" sqref="D1:D6" xr:uid="{4BF1267A-E332-4269-8312-89FB788CD300}">
      <formula1>"Obligatoire, Facultatif, Complémentaire"</formula1>
    </dataValidation>
    <dataValidation type="list" allowBlank="1" showInputMessage="1" showErrorMessage="1" sqref="P19:P300" xr:uid="{2CEBC8E0-2F79-4470-B5B7-7D5DED5E891D}">
      <formula1>"CT (Contrôle terminal), Autres"</formula1>
    </dataValidation>
    <dataValidation type="list" allowBlank="1" showInputMessage="1" showErrorMessage="1" sqref="E19:I300" xr:uid="{BF17F2D5-4E9F-486C-9E9F-52C1DD14AEDD}">
      <formula1>"OUI, NON"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90" zoomScaleNormal="90" workbookViewId="0">
      <pane ySplit="18" topLeftCell="A26" activePane="bottomLeft" state="frozen"/>
      <selection pane="bottomLeft" activeCell="B34" sqref="B34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5" style="13" customWidth="1"/>
    <col min="5" max="5" width="27.5" style="13" customWidth="1"/>
    <col min="6" max="6" width="24.5" style="13" customWidth="1"/>
    <col min="7" max="7" width="29.1640625" style="13" customWidth="1"/>
    <col min="8" max="8" width="34.5" style="13" customWidth="1"/>
    <col min="9" max="9" width="17" style="13" customWidth="1"/>
    <col min="10" max="11" width="14.5" style="13" customWidth="1"/>
    <col min="12" max="13" width="21.5" style="13" customWidth="1"/>
    <col min="14" max="14" width="47.5" style="13" customWidth="1"/>
    <col min="15" max="15" width="54.1640625" style="13" customWidth="1"/>
  </cols>
  <sheetData>
    <row r="1" spans="1:10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>
      <c r="A7" s="139" t="s">
        <v>178</v>
      </c>
      <c r="B7" s="135" t="str">
        <f>'Fiche Générale'!B3</f>
        <v>Portail_SHS</v>
      </c>
      <c r="C7" s="183" t="s">
        <v>179</v>
      </c>
      <c r="D7" s="139"/>
      <c r="E7" s="146" t="str">
        <f>'Fiche Générale'!B4</f>
        <v>Sciences de l'Homme et de la Société</v>
      </c>
      <c r="F7" s="147"/>
      <c r="G7" s="139" t="s">
        <v>364</v>
      </c>
      <c r="H7" s="186" t="str">
        <f>'Fiche Générale'!B5</f>
        <v>HPSHS18</v>
      </c>
      <c r="I7" s="186"/>
      <c r="J7" s="186"/>
    </row>
    <row r="8" spans="1:10" ht="18" customHeight="1">
      <c r="A8" s="139"/>
      <c r="B8" s="135"/>
      <c r="C8" s="183"/>
      <c r="D8" s="139"/>
      <c r="E8" s="148"/>
      <c r="F8" s="149"/>
      <c r="G8" s="139"/>
      <c r="H8" s="186"/>
      <c r="I8" s="186"/>
      <c r="J8" s="186"/>
    </row>
    <row r="9" spans="1:10" ht="18" customHeight="1">
      <c r="A9" s="139"/>
      <c r="B9" s="135"/>
      <c r="C9" s="183"/>
      <c r="D9" s="139"/>
      <c r="E9" s="150"/>
      <c r="F9" s="151"/>
      <c r="G9" s="139"/>
      <c r="H9" s="186"/>
      <c r="I9" s="186"/>
      <c r="J9" s="186"/>
    </row>
    <row r="10" spans="1:10" ht="18" customHeight="1">
      <c r="A10" s="139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184"/>
    </row>
    <row r="11" spans="1:10" ht="18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184"/>
    </row>
    <row r="13" spans="1:10">
      <c r="A13" s="136" t="s">
        <v>182</v>
      </c>
      <c r="B13" s="107" t="str">
        <f>'S1 Maquette'!B13</f>
        <v>1ère année de Portail</v>
      </c>
      <c r="C13" s="136" t="s">
        <v>184</v>
      </c>
      <c r="D13" s="136"/>
      <c r="E13" s="185">
        <f>'S1 Maquette'!E13</f>
        <v>0</v>
      </c>
      <c r="F13" s="185"/>
      <c r="G13" s="136" t="s">
        <v>391</v>
      </c>
      <c r="H13" s="102">
        <f>Calcul!D7</f>
        <v>1890</v>
      </c>
      <c r="I13" s="102"/>
    </row>
    <row r="14" spans="1:10">
      <c r="A14" s="136"/>
      <c r="B14" s="110"/>
      <c r="C14" s="136"/>
      <c r="D14" s="136"/>
      <c r="E14" s="185"/>
      <c r="F14" s="185"/>
      <c r="G14" s="136"/>
      <c r="H14" s="102"/>
      <c r="I14" s="102"/>
    </row>
    <row r="15" spans="1:10">
      <c r="A15" s="136" t="s">
        <v>186</v>
      </c>
      <c r="B15" s="107" t="s">
        <v>144</v>
      </c>
      <c r="C15" s="159" t="s">
        <v>187</v>
      </c>
      <c r="D15" s="160"/>
      <c r="E15" s="136"/>
      <c r="F15" s="136"/>
      <c r="G15" s="136" t="s">
        <v>392</v>
      </c>
      <c r="H15" s="102">
        <f ca="1">Calcul!D20</f>
        <v>150</v>
      </c>
      <c r="I15" s="102"/>
    </row>
    <row r="16" spans="1:10">
      <c r="A16" s="136"/>
      <c r="B16" s="110"/>
      <c r="C16" s="161"/>
      <c r="D16" s="162"/>
      <c r="E16" s="136"/>
      <c r="F16" s="136"/>
      <c r="G16" s="136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189</v>
      </c>
      <c r="B18" s="3" t="s">
        <v>190</v>
      </c>
      <c r="C18" s="3" t="s">
        <v>3</v>
      </c>
      <c r="D18" s="3" t="s">
        <v>191</v>
      </c>
      <c r="E18" s="3" t="s">
        <v>6</v>
      </c>
      <c r="F18" s="3" t="s">
        <v>5</v>
      </c>
      <c r="G18" s="3" t="s">
        <v>192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193</v>
      </c>
      <c r="M18" s="3" t="s">
        <v>4</v>
      </c>
      <c r="N18" s="3" t="s">
        <v>194</v>
      </c>
      <c r="O18" s="4" t="s">
        <v>195</v>
      </c>
    </row>
    <row r="19" spans="1:15" ht="43.5" customHeight="1">
      <c r="A19" s="52">
        <v>0</v>
      </c>
      <c r="B19" s="50" t="s">
        <v>393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5" customHeight="1">
      <c r="A20" s="52" t="s">
        <v>197</v>
      </c>
      <c r="B20" s="50" t="s">
        <v>394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5" customHeight="1">
      <c r="A21" s="52" t="s">
        <v>199</v>
      </c>
      <c r="B21" s="50" t="s">
        <v>395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5" customHeight="1">
      <c r="A22" s="52" t="s">
        <v>201</v>
      </c>
      <c r="B22" s="51" t="s">
        <v>396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5" customHeight="1">
      <c r="A23" s="53"/>
      <c r="B23" s="51" t="s">
        <v>203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5" customHeight="1">
      <c r="A24" s="52" t="s">
        <v>204</v>
      </c>
      <c r="B24" s="51" t="s">
        <v>397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5" customHeight="1">
      <c r="A25" s="52" t="s">
        <v>206</v>
      </c>
      <c r="B25" s="51" t="s">
        <v>207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5" customHeight="1">
      <c r="A26" s="52" t="s">
        <v>208</v>
      </c>
      <c r="B26" s="51" t="s">
        <v>209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5" customHeight="1">
      <c r="A27" s="22">
        <v>1</v>
      </c>
      <c r="B27" s="70" t="s">
        <v>398</v>
      </c>
      <c r="C27" s="19" t="s">
        <v>11</v>
      </c>
      <c r="D27" s="19">
        <v>6</v>
      </c>
      <c r="E27" s="19"/>
      <c r="F27" s="19" t="s">
        <v>21</v>
      </c>
      <c r="G27" s="19"/>
      <c r="H27" s="19" t="s">
        <v>103</v>
      </c>
      <c r="I27" s="19"/>
      <c r="J27" s="19"/>
      <c r="K27" s="19"/>
      <c r="L27" s="19"/>
      <c r="M27" s="19" t="s">
        <v>12</v>
      </c>
      <c r="N27" s="5"/>
      <c r="O27" s="5"/>
    </row>
    <row r="28" spans="1:15" ht="43.5" customHeight="1">
      <c r="A28" s="22" t="s">
        <v>211</v>
      </c>
      <c r="B28" s="24" t="s">
        <v>399</v>
      </c>
      <c r="C28" s="19" t="s">
        <v>19</v>
      </c>
      <c r="D28" s="19"/>
      <c r="E28" s="19"/>
      <c r="F28" s="19" t="s">
        <v>21</v>
      </c>
      <c r="G28" s="19"/>
      <c r="H28" s="19" t="s">
        <v>103</v>
      </c>
      <c r="I28" s="71">
        <v>12</v>
      </c>
      <c r="J28" s="19">
        <v>12</v>
      </c>
      <c r="K28" s="19"/>
      <c r="L28" s="19"/>
      <c r="M28" s="19" t="s">
        <v>12</v>
      </c>
      <c r="N28" s="5"/>
      <c r="O28" s="5"/>
    </row>
    <row r="29" spans="1:15" ht="43.5" customHeight="1">
      <c r="A29" s="22" t="s">
        <v>213</v>
      </c>
      <c r="B29" s="24" t="s">
        <v>400</v>
      </c>
      <c r="C29" s="19" t="s">
        <v>19</v>
      </c>
      <c r="D29" s="19"/>
      <c r="E29" s="19"/>
      <c r="F29" s="19" t="s">
        <v>21</v>
      </c>
      <c r="G29" s="19"/>
      <c r="H29" s="19" t="s">
        <v>103</v>
      </c>
      <c r="I29" s="19">
        <v>12</v>
      </c>
      <c r="J29" s="19">
        <v>12</v>
      </c>
      <c r="K29" s="19"/>
      <c r="L29" s="19"/>
      <c r="M29" s="19" t="s">
        <v>12</v>
      </c>
      <c r="N29" s="5"/>
      <c r="O29" s="5"/>
    </row>
    <row r="30" spans="1:15" ht="43.5" customHeight="1">
      <c r="A30" s="22">
        <v>2</v>
      </c>
      <c r="B30" s="70" t="s">
        <v>401</v>
      </c>
      <c r="C30" s="19" t="s">
        <v>11</v>
      </c>
      <c r="D30" s="19">
        <v>6</v>
      </c>
      <c r="E30" s="19"/>
      <c r="F30" s="19" t="s">
        <v>21</v>
      </c>
      <c r="G30" s="19"/>
      <c r="H30" s="19" t="s">
        <v>103</v>
      </c>
      <c r="I30" s="19"/>
      <c r="J30" s="19"/>
      <c r="K30" s="19"/>
      <c r="L30" s="19"/>
      <c r="M30" s="19" t="s">
        <v>12</v>
      </c>
      <c r="N30" s="5"/>
      <c r="O30" s="5"/>
    </row>
    <row r="31" spans="1:15" ht="43.5" customHeight="1">
      <c r="A31" s="22" t="s">
        <v>216</v>
      </c>
      <c r="B31" s="24" t="s">
        <v>402</v>
      </c>
      <c r="C31" s="19" t="s">
        <v>19</v>
      </c>
      <c r="D31" s="19"/>
      <c r="E31" s="19"/>
      <c r="F31" s="19" t="s">
        <v>13</v>
      </c>
      <c r="G31" s="19"/>
      <c r="H31" s="19" t="s">
        <v>103</v>
      </c>
      <c r="I31" s="19">
        <v>30</v>
      </c>
      <c r="J31" s="19"/>
      <c r="K31" s="19"/>
      <c r="L31" s="19"/>
      <c r="M31" s="19" t="s">
        <v>12</v>
      </c>
      <c r="N31" s="5"/>
      <c r="O31" s="5"/>
    </row>
    <row r="32" spans="1:15" ht="43.5" customHeight="1">
      <c r="A32" s="90">
        <v>3</v>
      </c>
      <c r="B32" s="92" t="s">
        <v>403</v>
      </c>
      <c r="C32" s="19" t="s">
        <v>26</v>
      </c>
      <c r="D32" s="19"/>
      <c r="E32" s="19"/>
      <c r="F32" s="19" t="s">
        <v>13</v>
      </c>
      <c r="G32" s="19"/>
      <c r="H32" s="19" t="s">
        <v>103</v>
      </c>
      <c r="I32" s="72"/>
      <c r="J32" s="72"/>
      <c r="K32" s="19"/>
      <c r="L32" s="19"/>
      <c r="M32" s="19" t="s">
        <v>12</v>
      </c>
      <c r="N32" s="5"/>
      <c r="O32" s="5"/>
    </row>
    <row r="33" spans="1:15" ht="43.5" customHeight="1">
      <c r="A33" s="22"/>
      <c r="B33" s="70" t="s">
        <v>203</v>
      </c>
      <c r="C33" s="19" t="s">
        <v>29</v>
      </c>
      <c r="D33" s="19"/>
      <c r="E33" s="19"/>
      <c r="F33" s="19" t="s">
        <v>13</v>
      </c>
      <c r="G33" s="19"/>
      <c r="H33" s="19"/>
      <c r="I33" s="72"/>
      <c r="J33" s="72"/>
      <c r="K33" s="19"/>
      <c r="L33" s="19"/>
      <c r="M33" s="19"/>
      <c r="N33" s="5"/>
      <c r="O33" s="5"/>
    </row>
    <row r="34" spans="1:15" ht="43.5" customHeight="1">
      <c r="A34" s="22" t="s">
        <v>219</v>
      </c>
      <c r="B34" s="91" t="s">
        <v>404</v>
      </c>
      <c r="C34" s="19" t="s">
        <v>11</v>
      </c>
      <c r="D34" s="19">
        <v>6</v>
      </c>
      <c r="E34" s="19"/>
      <c r="F34" s="19" t="s">
        <v>13</v>
      </c>
      <c r="G34" s="19"/>
      <c r="H34" s="19" t="s">
        <v>103</v>
      </c>
      <c r="I34" s="72">
        <v>30</v>
      </c>
      <c r="J34" s="72"/>
      <c r="K34" s="19"/>
      <c r="L34" s="19"/>
      <c r="M34" s="19" t="s">
        <v>12</v>
      </c>
      <c r="N34" s="5"/>
      <c r="O34" s="5"/>
    </row>
    <row r="35" spans="1:15" ht="43.5" customHeight="1">
      <c r="A35" s="22"/>
      <c r="B35" s="24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5" customHeight="1">
      <c r="A36" s="22" t="s">
        <v>221</v>
      </c>
      <c r="B36" s="70" t="s">
        <v>320</v>
      </c>
      <c r="C36" s="19" t="s">
        <v>26</v>
      </c>
      <c r="D36" s="19"/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5" customHeight="1">
      <c r="A37" s="22"/>
      <c r="B37" s="24" t="s">
        <v>203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5" customHeight="1">
      <c r="A38" s="22" t="s">
        <v>223</v>
      </c>
      <c r="B38" s="70" t="s">
        <v>405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5" customHeight="1">
      <c r="A39" s="22"/>
      <c r="B39" s="24"/>
      <c r="C39" s="19" t="s">
        <v>29</v>
      </c>
      <c r="D39" s="19"/>
      <c r="E39" s="5"/>
      <c r="F39" s="5"/>
      <c r="G39" s="5"/>
      <c r="H39" s="19"/>
      <c r="I39" s="19"/>
      <c r="J39" s="19"/>
      <c r="K39" s="19"/>
      <c r="L39" s="19"/>
      <c r="M39" s="19"/>
      <c r="N39" s="5"/>
      <c r="O39" s="5"/>
    </row>
    <row r="40" spans="1:15" ht="43.5" customHeight="1">
      <c r="A40" s="85" t="s">
        <v>225</v>
      </c>
      <c r="B40" s="70" t="s">
        <v>406</v>
      </c>
      <c r="C40" s="93" t="s">
        <v>11</v>
      </c>
      <c r="D40" s="93">
        <v>6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229</v>
      </c>
      <c r="O40" s="5"/>
    </row>
    <row r="41" spans="1:15" ht="43.5" customHeight="1">
      <c r="A41" s="22" t="s">
        <v>227</v>
      </c>
      <c r="B41" s="24" t="s">
        <v>407</v>
      </c>
      <c r="C41" s="19" t="s">
        <v>19</v>
      </c>
      <c r="D41" s="19">
        <v>3</v>
      </c>
      <c r="E41" s="5"/>
      <c r="F41" s="5"/>
      <c r="G41" s="5"/>
      <c r="H41" s="19" t="s">
        <v>102</v>
      </c>
      <c r="I41" s="19">
        <v>20</v>
      </c>
      <c r="J41" s="19"/>
      <c r="K41" s="19"/>
      <c r="L41" s="19"/>
      <c r="M41" s="19" t="s">
        <v>20</v>
      </c>
      <c r="N41" s="5" t="s">
        <v>229</v>
      </c>
      <c r="O41" s="5"/>
    </row>
    <row r="42" spans="1:15" ht="43.5" customHeight="1">
      <c r="A42" s="22" t="s">
        <v>230</v>
      </c>
      <c r="B42" s="24" t="s">
        <v>408</v>
      </c>
      <c r="C42" s="19" t="s">
        <v>19</v>
      </c>
      <c r="D42" s="19">
        <v>3</v>
      </c>
      <c r="E42" s="5"/>
      <c r="F42" s="5"/>
      <c r="G42" s="5"/>
      <c r="H42" s="19" t="s">
        <v>102</v>
      </c>
      <c r="I42" s="19">
        <v>20</v>
      </c>
      <c r="J42" s="19"/>
      <c r="K42" s="19"/>
      <c r="L42" s="19"/>
      <c r="M42" s="19" t="s">
        <v>20</v>
      </c>
      <c r="N42" s="5" t="s">
        <v>229</v>
      </c>
      <c r="O42" s="5"/>
    </row>
    <row r="43" spans="1:15" ht="43.5" customHeight="1">
      <c r="A43" s="85" t="s">
        <v>232</v>
      </c>
      <c r="B43" s="70" t="s">
        <v>409</v>
      </c>
      <c r="C43" s="93" t="s">
        <v>11</v>
      </c>
      <c r="D43" s="93">
        <v>6</v>
      </c>
      <c r="E43" s="6"/>
      <c r="F43" s="6"/>
      <c r="G43" s="6"/>
      <c r="H43" s="10"/>
      <c r="I43" s="19"/>
      <c r="J43" s="19"/>
      <c r="K43" s="19"/>
      <c r="L43" s="19"/>
      <c r="M43" s="19"/>
      <c r="N43" s="6"/>
      <c r="O43" s="6"/>
    </row>
    <row r="44" spans="1:15" ht="43.5" customHeight="1">
      <c r="A44" s="22" t="s">
        <v>234</v>
      </c>
      <c r="B44" s="24" t="s">
        <v>410</v>
      </c>
      <c r="C44" s="19" t="s">
        <v>19</v>
      </c>
      <c r="D44" s="19">
        <v>3</v>
      </c>
      <c r="E44" s="5"/>
      <c r="F44" s="5" t="s">
        <v>13</v>
      </c>
      <c r="G44" s="5"/>
      <c r="H44" s="19" t="s">
        <v>102</v>
      </c>
      <c r="I44" s="19">
        <v>20</v>
      </c>
      <c r="J44" s="19"/>
      <c r="K44" s="19"/>
      <c r="L44" s="19"/>
      <c r="M44" s="19" t="s">
        <v>20</v>
      </c>
      <c r="N44" s="86" t="s">
        <v>229</v>
      </c>
      <c r="O44" s="6"/>
    </row>
    <row r="45" spans="1:15" ht="43.5" customHeight="1">
      <c r="A45" s="22" t="s">
        <v>236</v>
      </c>
      <c r="B45" s="24" t="s">
        <v>411</v>
      </c>
      <c r="C45" s="19" t="s">
        <v>19</v>
      </c>
      <c r="D45" s="19">
        <v>3</v>
      </c>
      <c r="E45" s="5"/>
      <c r="F45" s="5" t="s">
        <v>13</v>
      </c>
      <c r="G45" s="5"/>
      <c r="H45" s="19" t="s">
        <v>102</v>
      </c>
      <c r="I45" s="19"/>
      <c r="J45" s="19">
        <v>20</v>
      </c>
      <c r="K45" s="19"/>
      <c r="L45" s="19"/>
      <c r="M45" s="19" t="s">
        <v>20</v>
      </c>
      <c r="N45" s="86" t="s">
        <v>229</v>
      </c>
      <c r="O45" s="6"/>
    </row>
    <row r="46" spans="1:15" ht="43.5" customHeight="1">
      <c r="A46" s="85" t="s">
        <v>238</v>
      </c>
      <c r="B46" s="70" t="s">
        <v>412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5" customHeight="1">
      <c r="A47" s="23"/>
      <c r="B47" s="24" t="s">
        <v>203</v>
      </c>
      <c r="C47" s="19" t="s">
        <v>29</v>
      </c>
      <c r="D47" s="10"/>
      <c r="E47" s="6"/>
      <c r="F47" s="6"/>
      <c r="G47" s="6"/>
      <c r="H47" s="10"/>
      <c r="I47" s="19"/>
      <c r="J47" s="19"/>
      <c r="K47" s="19"/>
      <c r="L47" s="19"/>
      <c r="M47" s="19"/>
      <c r="N47" s="6"/>
      <c r="O47" s="6"/>
    </row>
    <row r="48" spans="1:15" ht="43.5" customHeight="1">
      <c r="A48" s="22" t="s">
        <v>240</v>
      </c>
      <c r="B48" s="24" t="s">
        <v>413</v>
      </c>
      <c r="C48" s="19" t="s">
        <v>11</v>
      </c>
      <c r="D48" s="19">
        <v>6</v>
      </c>
      <c r="E48" s="6"/>
      <c r="F48" s="6"/>
      <c r="G48" s="6"/>
      <c r="H48" s="10"/>
      <c r="I48" s="19"/>
      <c r="J48" s="19"/>
      <c r="K48" s="19"/>
      <c r="L48" s="19"/>
      <c r="M48" s="19"/>
      <c r="N48" s="6"/>
      <c r="O48" s="6"/>
    </row>
    <row r="49" spans="1:15" ht="43.5" customHeight="1">
      <c r="A49" s="22" t="s">
        <v>243</v>
      </c>
      <c r="B49" s="94" t="s">
        <v>414</v>
      </c>
      <c r="C49" s="19" t="s">
        <v>19</v>
      </c>
      <c r="D49" s="19">
        <v>3</v>
      </c>
      <c r="E49" s="5"/>
      <c r="F49" s="5"/>
      <c r="G49" s="5"/>
      <c r="H49" s="19" t="s">
        <v>106</v>
      </c>
      <c r="I49" s="11">
        <v>20</v>
      </c>
      <c r="J49" s="19"/>
      <c r="K49" s="19"/>
      <c r="L49" s="19"/>
      <c r="M49" s="19" t="s">
        <v>20</v>
      </c>
      <c r="N49" s="86" t="s">
        <v>415</v>
      </c>
      <c r="O49" s="6"/>
    </row>
    <row r="50" spans="1:15" ht="43.5" customHeight="1">
      <c r="A50" s="95" t="s">
        <v>245</v>
      </c>
      <c r="B50" s="94" t="s">
        <v>416</v>
      </c>
      <c r="C50" s="19" t="s">
        <v>19</v>
      </c>
      <c r="D50" s="19">
        <v>3</v>
      </c>
      <c r="E50" s="5"/>
      <c r="F50" s="5"/>
      <c r="G50" s="5"/>
      <c r="H50" s="19" t="s">
        <v>106</v>
      </c>
      <c r="I50" s="19">
        <v>20</v>
      </c>
      <c r="J50" s="19"/>
      <c r="K50" s="19"/>
      <c r="L50" s="19"/>
      <c r="M50" s="19" t="s">
        <v>20</v>
      </c>
      <c r="N50" s="86" t="s">
        <v>415</v>
      </c>
      <c r="O50" s="6"/>
    </row>
    <row r="51" spans="1:15" ht="43.5" customHeight="1">
      <c r="A51" s="22" t="s">
        <v>247</v>
      </c>
      <c r="B51" s="24" t="s">
        <v>417</v>
      </c>
      <c r="C51" s="19" t="s">
        <v>11</v>
      </c>
      <c r="D51" s="19">
        <v>6</v>
      </c>
      <c r="E51" s="5"/>
      <c r="F51" s="5"/>
      <c r="G51" s="5"/>
      <c r="H51" s="19"/>
      <c r="I51" s="19"/>
      <c r="J51" s="19"/>
      <c r="K51" s="19"/>
      <c r="L51" s="19"/>
      <c r="M51" s="19"/>
      <c r="N51" s="5"/>
      <c r="O51" s="7"/>
    </row>
    <row r="52" spans="1:15" ht="43.5" customHeight="1">
      <c r="A52" s="22" t="s">
        <v>249</v>
      </c>
      <c r="B52" s="86" t="s">
        <v>418</v>
      </c>
      <c r="C52" s="19" t="s">
        <v>19</v>
      </c>
      <c r="D52" s="19">
        <v>3</v>
      </c>
      <c r="E52" s="5"/>
      <c r="F52" s="5"/>
      <c r="G52" s="5"/>
      <c r="H52" s="19" t="s">
        <v>107</v>
      </c>
      <c r="I52" s="19">
        <v>20</v>
      </c>
      <c r="J52" s="19"/>
      <c r="K52" s="19"/>
      <c r="L52" s="19"/>
      <c r="M52" s="19" t="s">
        <v>20</v>
      </c>
      <c r="N52" s="86" t="s">
        <v>415</v>
      </c>
      <c r="O52" s="6"/>
    </row>
    <row r="53" spans="1:15" ht="43.5" customHeight="1">
      <c r="A53" s="95" t="s">
        <v>251</v>
      </c>
      <c r="B53" s="86" t="s">
        <v>419</v>
      </c>
      <c r="C53" s="19" t="s">
        <v>19</v>
      </c>
      <c r="D53" s="19">
        <v>3</v>
      </c>
      <c r="E53" s="5"/>
      <c r="F53" s="5"/>
      <c r="G53" s="5"/>
      <c r="H53" s="19" t="s">
        <v>107</v>
      </c>
      <c r="I53" s="19">
        <v>20</v>
      </c>
      <c r="J53" s="19"/>
      <c r="K53" s="19"/>
      <c r="L53" s="19"/>
      <c r="M53" s="19" t="s">
        <v>20</v>
      </c>
      <c r="N53" s="86" t="s">
        <v>415</v>
      </c>
      <c r="O53" s="6"/>
    </row>
    <row r="54" spans="1:15" ht="43.5" customHeight="1">
      <c r="A54" s="85" t="s">
        <v>253</v>
      </c>
      <c r="B54" s="70" t="s">
        <v>254</v>
      </c>
      <c r="C54" s="19" t="s">
        <v>11</v>
      </c>
      <c r="D54" s="10"/>
      <c r="E54" s="6"/>
      <c r="F54" s="6"/>
      <c r="G54" s="6"/>
      <c r="H54" s="10"/>
      <c r="I54" s="19"/>
      <c r="J54" s="19"/>
      <c r="K54" s="19"/>
      <c r="L54" s="19"/>
      <c r="M54" s="19"/>
      <c r="N54" s="6"/>
      <c r="O54" s="6"/>
    </row>
    <row r="55" spans="1:15" ht="43.5" customHeight="1">
      <c r="A55" s="23"/>
      <c r="B55" s="24" t="s">
        <v>203</v>
      </c>
      <c r="C55" s="19" t="s">
        <v>29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5" customHeight="1">
      <c r="A56" s="22" t="s">
        <v>255</v>
      </c>
      <c r="B56" s="24" t="s">
        <v>420</v>
      </c>
      <c r="C56" s="19" t="s">
        <v>11</v>
      </c>
      <c r="D56" s="19">
        <v>6</v>
      </c>
      <c r="E56" s="5"/>
      <c r="F56" s="5"/>
      <c r="G56" s="5"/>
      <c r="H56" s="19" t="s">
        <v>131</v>
      </c>
      <c r="I56" s="19"/>
      <c r="J56" s="19"/>
      <c r="K56" s="19"/>
      <c r="L56" s="19"/>
      <c r="M56" s="19" t="s">
        <v>20</v>
      </c>
      <c r="N56" s="5" t="s">
        <v>257</v>
      </c>
      <c r="O56" s="6"/>
    </row>
    <row r="57" spans="1:15" ht="43.5" customHeight="1">
      <c r="A57" s="22" t="s">
        <v>258</v>
      </c>
      <c r="B57" s="24" t="s">
        <v>421</v>
      </c>
      <c r="C57" s="19" t="s">
        <v>19</v>
      </c>
      <c r="D57" s="19">
        <v>3</v>
      </c>
      <c r="E57" s="5"/>
      <c r="F57" s="5"/>
      <c r="G57" s="5"/>
      <c r="H57" s="19"/>
      <c r="I57" s="19">
        <v>10</v>
      </c>
      <c r="J57" s="19">
        <v>20</v>
      </c>
      <c r="K57" s="19"/>
      <c r="L57" s="19"/>
      <c r="M57" s="19" t="s">
        <v>20</v>
      </c>
      <c r="N57" s="5" t="s">
        <v>257</v>
      </c>
      <c r="O57" s="6"/>
    </row>
    <row r="58" spans="1:15" ht="43.5" customHeight="1">
      <c r="A58" s="22" t="s">
        <v>260</v>
      </c>
      <c r="B58" s="24" t="s">
        <v>422</v>
      </c>
      <c r="C58" s="19" t="s">
        <v>19</v>
      </c>
      <c r="D58" s="19">
        <v>3</v>
      </c>
      <c r="E58" s="5"/>
      <c r="F58" s="5"/>
      <c r="G58" s="5"/>
      <c r="H58" s="19"/>
      <c r="I58" s="19">
        <v>10</v>
      </c>
      <c r="J58" s="19">
        <v>20</v>
      </c>
      <c r="K58" s="19"/>
      <c r="L58" s="19"/>
      <c r="M58" s="19" t="s">
        <v>20</v>
      </c>
      <c r="N58" s="5" t="s">
        <v>257</v>
      </c>
      <c r="O58" s="6"/>
    </row>
    <row r="59" spans="1:15" ht="43.5" customHeight="1">
      <c r="A59" s="22" t="s">
        <v>262</v>
      </c>
      <c r="B59" s="24" t="s">
        <v>423</v>
      </c>
      <c r="C59" s="19" t="s">
        <v>11</v>
      </c>
      <c r="D59" s="19">
        <v>6</v>
      </c>
      <c r="E59" s="5"/>
      <c r="F59" s="5"/>
      <c r="G59" s="5"/>
      <c r="H59" s="19" t="s">
        <v>131</v>
      </c>
      <c r="I59" s="19"/>
      <c r="J59" s="19"/>
      <c r="K59" s="19"/>
      <c r="L59" s="19"/>
      <c r="M59" s="19" t="s">
        <v>20</v>
      </c>
      <c r="N59" s="5" t="s">
        <v>257</v>
      </c>
      <c r="O59" s="6"/>
    </row>
    <row r="60" spans="1:15" ht="43.5" customHeight="1">
      <c r="A60" s="22" t="s">
        <v>264</v>
      </c>
      <c r="B60" s="24" t="s">
        <v>424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257</v>
      </c>
      <c r="O60" s="6"/>
    </row>
    <row r="61" spans="1:15" ht="43.5" customHeight="1">
      <c r="A61" s="22" t="s">
        <v>266</v>
      </c>
      <c r="B61" s="24" t="s">
        <v>425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257</v>
      </c>
      <c r="O61" s="6"/>
    </row>
    <row r="62" spans="1:15" ht="43.5" customHeight="1">
      <c r="A62" s="22" t="s">
        <v>268</v>
      </c>
      <c r="B62" s="24" t="s">
        <v>426</v>
      </c>
      <c r="C62" s="19" t="s">
        <v>19</v>
      </c>
      <c r="D62" s="19">
        <v>2</v>
      </c>
      <c r="E62" s="5"/>
      <c r="F62" s="5"/>
      <c r="G62" s="5"/>
      <c r="H62" s="19"/>
      <c r="I62" s="19">
        <v>20</v>
      </c>
      <c r="J62" s="19"/>
      <c r="K62" s="19"/>
      <c r="L62" s="19"/>
      <c r="M62" s="19" t="s">
        <v>20</v>
      </c>
      <c r="N62" s="5" t="s">
        <v>257</v>
      </c>
      <c r="O62" s="6"/>
    </row>
    <row r="63" spans="1:15" ht="43.5" customHeight="1">
      <c r="A63" s="85" t="s">
        <v>270</v>
      </c>
      <c r="B63" s="70" t="s">
        <v>271</v>
      </c>
      <c r="C63" s="19" t="s">
        <v>11</v>
      </c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5" customHeight="1">
      <c r="A64" s="22" t="s">
        <v>272</v>
      </c>
      <c r="B64" s="24" t="s">
        <v>427</v>
      </c>
      <c r="C64" s="19" t="s">
        <v>26</v>
      </c>
      <c r="D64" s="19"/>
      <c r="E64" s="19"/>
      <c r="F64" s="19" t="s">
        <v>13</v>
      </c>
      <c r="G64" s="19"/>
      <c r="H64" s="19"/>
      <c r="I64" s="19"/>
      <c r="J64" s="19"/>
      <c r="K64" s="19"/>
      <c r="L64" s="19"/>
      <c r="M64" s="19" t="s">
        <v>20</v>
      </c>
      <c r="N64" s="5" t="s">
        <v>276</v>
      </c>
      <c r="O64" s="6"/>
    </row>
    <row r="65" spans="1:15" ht="43.5" customHeight="1">
      <c r="A65" s="22"/>
      <c r="B65" s="24" t="s">
        <v>203</v>
      </c>
      <c r="C65" s="19" t="s">
        <v>29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5"/>
      <c r="O65" s="6"/>
    </row>
    <row r="66" spans="1:15" ht="43.5" customHeight="1">
      <c r="A66" s="22" t="s">
        <v>274</v>
      </c>
      <c r="B66" s="24" t="s">
        <v>428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5" t="s">
        <v>276</v>
      </c>
      <c r="O66" s="6"/>
    </row>
    <row r="67" spans="1:15" ht="43.5" customHeight="1">
      <c r="A67" s="22" t="s">
        <v>277</v>
      </c>
      <c r="B67" s="24" t="s">
        <v>429</v>
      </c>
      <c r="C67" s="19" t="s">
        <v>19</v>
      </c>
      <c r="D67" s="19"/>
      <c r="E67" s="19"/>
      <c r="F67" s="19" t="s">
        <v>13</v>
      </c>
      <c r="G67" s="19"/>
      <c r="H67" s="19"/>
      <c r="I67" s="19">
        <v>20</v>
      </c>
      <c r="J67" s="19"/>
      <c r="K67" s="19"/>
      <c r="L67" s="19"/>
      <c r="M67" s="19" t="s">
        <v>20</v>
      </c>
      <c r="N67" s="5" t="s">
        <v>276</v>
      </c>
      <c r="O67" s="6"/>
    </row>
    <row r="68" spans="1:15" ht="43.5" customHeight="1">
      <c r="A68" s="22" t="s">
        <v>279</v>
      </c>
      <c r="B68" s="24" t="s">
        <v>430</v>
      </c>
      <c r="C68" s="19" t="s">
        <v>26</v>
      </c>
      <c r="D68" s="19"/>
      <c r="E68" s="19"/>
      <c r="F68" s="19" t="s">
        <v>21</v>
      </c>
      <c r="G68" s="19"/>
      <c r="H68" s="19"/>
      <c r="I68" s="19"/>
      <c r="J68" s="19"/>
      <c r="K68" s="19"/>
      <c r="L68" s="19"/>
      <c r="M68" s="19" t="s">
        <v>20</v>
      </c>
      <c r="N68" s="5" t="s">
        <v>276</v>
      </c>
      <c r="O68" s="6"/>
    </row>
    <row r="69" spans="1:15" ht="43.5" customHeight="1">
      <c r="A69" s="23"/>
      <c r="B69" s="24" t="s">
        <v>203</v>
      </c>
      <c r="C69" s="19" t="s">
        <v>29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5"/>
      <c r="O69" s="6"/>
    </row>
    <row r="70" spans="1:15" ht="43.5" customHeight="1">
      <c r="A70" s="22" t="s">
        <v>281</v>
      </c>
      <c r="B70" s="24" t="s">
        <v>431</v>
      </c>
      <c r="C70" s="19" t="s">
        <v>19</v>
      </c>
      <c r="D70" s="19"/>
      <c r="E70" s="19"/>
      <c r="F70" s="19"/>
      <c r="G70" s="96" t="s">
        <v>432</v>
      </c>
      <c r="H70" s="19"/>
      <c r="I70" s="19"/>
      <c r="J70" s="19">
        <v>30</v>
      </c>
      <c r="K70" s="19"/>
      <c r="L70" s="19"/>
      <c r="M70" s="19" t="s">
        <v>20</v>
      </c>
      <c r="N70" s="5" t="s">
        <v>276</v>
      </c>
      <c r="O70" s="6"/>
    </row>
    <row r="71" spans="1:15" ht="43.5" customHeight="1">
      <c r="A71" s="22" t="s">
        <v>284</v>
      </c>
      <c r="B71" s="24" t="s">
        <v>433</v>
      </c>
      <c r="C71" s="19" t="s">
        <v>19</v>
      </c>
      <c r="D71" s="19"/>
      <c r="E71" s="19"/>
      <c r="F71" s="19"/>
      <c r="G71" s="19" t="s">
        <v>434</v>
      </c>
      <c r="H71" s="19"/>
      <c r="I71" s="19"/>
      <c r="J71" s="19">
        <v>30</v>
      </c>
      <c r="K71" s="19"/>
      <c r="L71" s="19"/>
      <c r="M71" s="19" t="s">
        <v>20</v>
      </c>
      <c r="N71" s="5" t="s">
        <v>276</v>
      </c>
      <c r="O71" s="6"/>
    </row>
    <row r="72" spans="1:15" ht="43.5" customHeight="1">
      <c r="A72" s="22" t="s">
        <v>287</v>
      </c>
      <c r="B72" s="24" t="s">
        <v>435</v>
      </c>
      <c r="C72" s="19" t="s">
        <v>19</v>
      </c>
      <c r="D72" s="19"/>
      <c r="E72" s="19"/>
      <c r="F72" s="19"/>
      <c r="G72" s="19" t="s">
        <v>436</v>
      </c>
      <c r="H72" s="19"/>
      <c r="I72" s="19"/>
      <c r="J72" s="19">
        <v>30</v>
      </c>
      <c r="K72" s="19"/>
      <c r="L72" s="19"/>
      <c r="M72" s="19" t="s">
        <v>20</v>
      </c>
      <c r="N72" s="5" t="s">
        <v>276</v>
      </c>
      <c r="O72" s="6"/>
    </row>
    <row r="73" spans="1:15" ht="43.5" customHeight="1">
      <c r="A73" s="22" t="s">
        <v>290</v>
      </c>
      <c r="B73" s="24" t="s">
        <v>437</v>
      </c>
      <c r="C73" s="19" t="s">
        <v>19</v>
      </c>
      <c r="D73" s="19"/>
      <c r="E73" s="19"/>
      <c r="F73" s="19"/>
      <c r="G73" s="19" t="s">
        <v>438</v>
      </c>
      <c r="H73" s="19"/>
      <c r="I73" s="19"/>
      <c r="J73" s="19">
        <v>30</v>
      </c>
      <c r="K73" s="19"/>
      <c r="L73" s="19"/>
      <c r="M73" s="19" t="s">
        <v>20</v>
      </c>
      <c r="N73" s="5" t="s">
        <v>276</v>
      </c>
      <c r="O73" s="6"/>
    </row>
    <row r="74" spans="1:15" ht="43.5" customHeight="1">
      <c r="A74" s="22" t="s">
        <v>293</v>
      </c>
      <c r="B74" s="24" t="s">
        <v>439</v>
      </c>
      <c r="C74" s="19" t="s">
        <v>19</v>
      </c>
      <c r="D74" s="19"/>
      <c r="E74" s="19"/>
      <c r="F74" s="19"/>
      <c r="G74" s="19" t="s">
        <v>440</v>
      </c>
      <c r="H74" s="19"/>
      <c r="I74" s="19"/>
      <c r="J74" s="19">
        <v>30</v>
      </c>
      <c r="K74" s="19"/>
      <c r="L74" s="19"/>
      <c r="M74" s="19" t="s">
        <v>20</v>
      </c>
      <c r="N74" s="5" t="s">
        <v>276</v>
      </c>
      <c r="O74" s="6"/>
    </row>
    <row r="75" spans="1:15" ht="43.5" customHeight="1">
      <c r="A75" s="22" t="s">
        <v>296</v>
      </c>
      <c r="B75" s="24" t="s">
        <v>441</v>
      </c>
      <c r="C75" s="19" t="s">
        <v>19</v>
      </c>
      <c r="D75" s="19"/>
      <c r="E75" s="19"/>
      <c r="F75" s="19"/>
      <c r="G75" s="19" t="s">
        <v>442</v>
      </c>
      <c r="H75" s="19"/>
      <c r="I75" s="19"/>
      <c r="J75" s="19">
        <v>30</v>
      </c>
      <c r="K75" s="19"/>
      <c r="L75" s="19"/>
      <c r="M75" s="19" t="s">
        <v>20</v>
      </c>
      <c r="N75" s="5" t="s">
        <v>276</v>
      </c>
      <c r="O75" s="6"/>
    </row>
    <row r="76" spans="1:15" ht="43.5" customHeight="1">
      <c r="A76" s="22" t="s">
        <v>299</v>
      </c>
      <c r="B76" s="24" t="s">
        <v>443</v>
      </c>
      <c r="C76" s="19" t="s">
        <v>19</v>
      </c>
      <c r="D76" s="19"/>
      <c r="E76" s="19"/>
      <c r="F76" s="19"/>
      <c r="G76" s="19" t="s">
        <v>444</v>
      </c>
      <c r="H76" s="19"/>
      <c r="I76" s="19"/>
      <c r="J76" s="19">
        <v>30</v>
      </c>
      <c r="K76" s="19"/>
      <c r="L76" s="19"/>
      <c r="M76" s="19" t="s">
        <v>20</v>
      </c>
      <c r="N76" s="5" t="s">
        <v>276</v>
      </c>
      <c r="O76" s="6"/>
    </row>
    <row r="77" spans="1:15" ht="43.5" customHeight="1">
      <c r="A77" s="22" t="s">
        <v>302</v>
      </c>
      <c r="B77" s="24" t="s">
        <v>445</v>
      </c>
      <c r="C77" s="19" t="s">
        <v>19</v>
      </c>
      <c r="D77" s="19"/>
      <c r="E77" s="19"/>
      <c r="F77" s="19"/>
      <c r="G77" s="19" t="s">
        <v>446</v>
      </c>
      <c r="H77" s="19"/>
      <c r="I77" s="19"/>
      <c r="J77" s="19">
        <v>30</v>
      </c>
      <c r="K77" s="19"/>
      <c r="L77" s="19"/>
      <c r="M77" s="19" t="s">
        <v>20</v>
      </c>
      <c r="N77" s="5" t="s">
        <v>276</v>
      </c>
      <c r="O77" s="6"/>
    </row>
    <row r="78" spans="1:15" ht="43.5" customHeight="1">
      <c r="A78" s="22" t="s">
        <v>305</v>
      </c>
      <c r="B78" s="24" t="s">
        <v>447</v>
      </c>
      <c r="C78" s="19" t="s">
        <v>19</v>
      </c>
      <c r="D78" s="19"/>
      <c r="E78" s="19"/>
      <c r="F78" s="19"/>
      <c r="G78" s="19" t="s">
        <v>448</v>
      </c>
      <c r="H78" s="19"/>
      <c r="I78" s="19"/>
      <c r="J78" s="19">
        <v>30</v>
      </c>
      <c r="K78" s="19"/>
      <c r="L78" s="19"/>
      <c r="M78" s="19" t="s">
        <v>20</v>
      </c>
      <c r="N78" s="5" t="s">
        <v>276</v>
      </c>
      <c r="O78" s="6"/>
    </row>
    <row r="79" spans="1:15" ht="43.5" customHeight="1">
      <c r="A79" s="22" t="s">
        <v>308</v>
      </c>
      <c r="B79" s="24" t="s">
        <v>449</v>
      </c>
      <c r="C79" s="19" t="s">
        <v>19</v>
      </c>
      <c r="D79" s="19"/>
      <c r="E79" s="19"/>
      <c r="F79" s="19"/>
      <c r="G79" s="19" t="s">
        <v>450</v>
      </c>
      <c r="H79" s="19"/>
      <c r="I79" s="19"/>
      <c r="J79" s="19">
        <v>30</v>
      </c>
      <c r="K79" s="19"/>
      <c r="L79" s="19"/>
      <c r="M79" s="19" t="s">
        <v>20</v>
      </c>
      <c r="N79" s="5" t="s">
        <v>276</v>
      </c>
      <c r="O79" s="6"/>
    </row>
    <row r="80" spans="1:15" ht="43.5" customHeight="1">
      <c r="A80" s="22" t="s">
        <v>311</v>
      </c>
      <c r="B80" s="24" t="s">
        <v>451</v>
      </c>
      <c r="C80" s="19" t="s">
        <v>19</v>
      </c>
      <c r="D80" s="19"/>
      <c r="E80" s="19"/>
      <c r="F80" s="19"/>
      <c r="G80" s="19" t="s">
        <v>452</v>
      </c>
      <c r="H80" s="19"/>
      <c r="I80" s="19"/>
      <c r="J80" s="19">
        <v>30</v>
      </c>
      <c r="K80" s="19"/>
      <c r="L80" s="19"/>
      <c r="M80" s="19" t="s">
        <v>20</v>
      </c>
      <c r="N80" s="5" t="s">
        <v>276</v>
      </c>
      <c r="O80" s="6"/>
    </row>
    <row r="81" spans="1:15" ht="43.5" customHeight="1">
      <c r="A81" s="22" t="s">
        <v>314</v>
      </c>
      <c r="B81" s="24" t="s">
        <v>453</v>
      </c>
      <c r="C81" s="19" t="s">
        <v>19</v>
      </c>
      <c r="D81" s="19"/>
      <c r="E81" s="19"/>
      <c r="F81" s="19"/>
      <c r="G81" s="19" t="s">
        <v>454</v>
      </c>
      <c r="H81" s="19"/>
      <c r="I81" s="19"/>
      <c r="J81" s="19">
        <v>30</v>
      </c>
      <c r="K81" s="19"/>
      <c r="L81" s="19"/>
      <c r="M81" s="19" t="s">
        <v>20</v>
      </c>
      <c r="N81" s="5" t="s">
        <v>276</v>
      </c>
      <c r="O81" s="6"/>
    </row>
    <row r="82" spans="1:15" ht="43.5" customHeight="1">
      <c r="A82" s="22" t="s">
        <v>317</v>
      </c>
      <c r="B82" s="24" t="s">
        <v>455</v>
      </c>
      <c r="C82" s="19" t="s">
        <v>19</v>
      </c>
      <c r="D82" s="19"/>
      <c r="E82" s="19"/>
      <c r="F82" s="19"/>
      <c r="G82" s="19" t="s">
        <v>456</v>
      </c>
      <c r="H82" s="19"/>
      <c r="I82" s="19"/>
      <c r="J82" s="19">
        <v>30</v>
      </c>
      <c r="K82" s="19"/>
      <c r="L82" s="19"/>
      <c r="M82" s="19" t="s">
        <v>20</v>
      </c>
      <c r="N82" s="5" t="s">
        <v>276</v>
      </c>
      <c r="O82" s="6"/>
    </row>
    <row r="83" spans="1:15" ht="43.5" customHeight="1">
      <c r="A83" s="85">
        <v>4</v>
      </c>
      <c r="B83" s="70" t="s">
        <v>320</v>
      </c>
      <c r="C83" s="19" t="s">
        <v>11</v>
      </c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5" customHeight="1">
      <c r="A84" s="23"/>
      <c r="B84" s="24" t="s">
        <v>457</v>
      </c>
      <c r="C84" s="19" t="s">
        <v>29</v>
      </c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5" customHeight="1">
      <c r="A85" s="22" t="s">
        <v>321</v>
      </c>
      <c r="B85" s="70" t="s">
        <v>405</v>
      </c>
      <c r="C85" s="19" t="s">
        <v>11</v>
      </c>
      <c r="D85" s="19">
        <v>6</v>
      </c>
      <c r="E85" s="5"/>
      <c r="F85" s="5"/>
      <c r="G85" s="5"/>
      <c r="H85" s="19"/>
      <c r="I85" s="19"/>
      <c r="J85" s="19"/>
      <c r="K85" s="19"/>
      <c r="L85" s="19"/>
      <c r="M85" s="19"/>
      <c r="N85" s="5"/>
      <c r="O85" s="6"/>
    </row>
    <row r="86" spans="1:15" ht="43.5" customHeight="1">
      <c r="A86" s="22"/>
      <c r="B86" s="24"/>
      <c r="C86" s="19" t="s">
        <v>29</v>
      </c>
      <c r="D86" s="19"/>
      <c r="E86" s="5"/>
      <c r="F86" s="5"/>
      <c r="G86" s="5"/>
      <c r="H86" s="19"/>
      <c r="I86" s="19"/>
      <c r="J86" s="19"/>
      <c r="K86" s="19"/>
      <c r="L86" s="19"/>
      <c r="M86" s="19"/>
      <c r="N86" s="5"/>
      <c r="O86" s="6"/>
    </row>
    <row r="87" spans="1:15" ht="43.5" customHeight="1">
      <c r="A87" s="85" t="s">
        <v>322</v>
      </c>
      <c r="B87" s="70" t="s">
        <v>406</v>
      </c>
      <c r="C87" s="93" t="s">
        <v>11</v>
      </c>
      <c r="D87" s="93">
        <v>6</v>
      </c>
      <c r="E87" s="5"/>
      <c r="F87" s="5"/>
      <c r="G87" s="5"/>
      <c r="H87" s="19" t="s">
        <v>102</v>
      </c>
      <c r="I87" s="19">
        <v>20</v>
      </c>
      <c r="J87" s="19"/>
      <c r="K87" s="19"/>
      <c r="L87" s="19"/>
      <c r="M87" s="19" t="s">
        <v>20</v>
      </c>
      <c r="N87" s="5" t="s">
        <v>229</v>
      </c>
      <c r="O87" s="6"/>
    </row>
    <row r="88" spans="1:15" ht="43.5" customHeight="1">
      <c r="A88" s="22" t="s">
        <v>323</v>
      </c>
      <c r="B88" s="24" t="s">
        <v>407</v>
      </c>
      <c r="C88" s="19" t="s">
        <v>19</v>
      </c>
      <c r="D88" s="19">
        <v>3</v>
      </c>
      <c r="E88" s="5"/>
      <c r="F88" s="5"/>
      <c r="G88" s="5"/>
      <c r="H88" s="19" t="s">
        <v>102</v>
      </c>
      <c r="I88" s="19">
        <v>20</v>
      </c>
      <c r="J88" s="19"/>
      <c r="K88" s="19"/>
      <c r="L88" s="19"/>
      <c r="M88" s="19" t="s">
        <v>20</v>
      </c>
      <c r="N88" s="5" t="s">
        <v>229</v>
      </c>
      <c r="O88" s="6"/>
    </row>
    <row r="89" spans="1:15" ht="43.5" customHeight="1">
      <c r="A89" s="22" t="s">
        <v>324</v>
      </c>
      <c r="B89" s="24" t="s">
        <v>408</v>
      </c>
      <c r="C89" s="19" t="s">
        <v>19</v>
      </c>
      <c r="D89" s="19">
        <v>3</v>
      </c>
      <c r="E89" s="5"/>
      <c r="F89" s="5"/>
      <c r="G89" s="5"/>
      <c r="H89" s="19" t="s">
        <v>102</v>
      </c>
      <c r="I89" s="19">
        <v>20</v>
      </c>
      <c r="J89" s="19"/>
      <c r="K89" s="19"/>
      <c r="L89" s="19"/>
      <c r="M89" s="19" t="s">
        <v>20</v>
      </c>
      <c r="N89" s="5" t="s">
        <v>229</v>
      </c>
      <c r="O89" s="6"/>
    </row>
    <row r="90" spans="1:15" ht="43.5" customHeight="1">
      <c r="A90" s="85" t="s">
        <v>325</v>
      </c>
      <c r="B90" s="70" t="s">
        <v>409</v>
      </c>
      <c r="C90" s="93" t="s">
        <v>11</v>
      </c>
      <c r="D90" s="93">
        <v>6</v>
      </c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5" customHeight="1">
      <c r="A91" s="22" t="s">
        <v>326</v>
      </c>
      <c r="B91" s="24" t="s">
        <v>410</v>
      </c>
      <c r="C91" s="19" t="s">
        <v>19</v>
      </c>
      <c r="D91" s="19">
        <v>3</v>
      </c>
      <c r="E91" s="5"/>
      <c r="F91" s="5" t="s">
        <v>13</v>
      </c>
      <c r="G91" s="5"/>
      <c r="H91" s="19" t="s">
        <v>102</v>
      </c>
      <c r="I91" s="19">
        <v>20</v>
      </c>
      <c r="J91" s="19"/>
      <c r="K91" s="19"/>
      <c r="L91" s="19"/>
      <c r="M91" s="19" t="s">
        <v>20</v>
      </c>
      <c r="N91" s="86" t="s">
        <v>229</v>
      </c>
      <c r="O91" s="6"/>
    </row>
    <row r="92" spans="1:15" ht="43.5" customHeight="1">
      <c r="A92" s="22" t="s">
        <v>327</v>
      </c>
      <c r="B92" s="24" t="s">
        <v>411</v>
      </c>
      <c r="C92" s="19" t="s">
        <v>19</v>
      </c>
      <c r="D92" s="19">
        <v>3</v>
      </c>
      <c r="E92" s="5"/>
      <c r="F92" s="5" t="s">
        <v>13</v>
      </c>
      <c r="G92" s="5"/>
      <c r="H92" s="19" t="s">
        <v>102</v>
      </c>
      <c r="I92" s="19"/>
      <c r="J92" s="19">
        <v>20</v>
      </c>
      <c r="K92" s="19"/>
      <c r="L92" s="19"/>
      <c r="M92" s="19" t="s">
        <v>20</v>
      </c>
      <c r="N92" s="86" t="s">
        <v>229</v>
      </c>
      <c r="O92" s="6"/>
    </row>
    <row r="93" spans="1:15" ht="43.5" customHeight="1">
      <c r="A93" s="22" t="s">
        <v>328</v>
      </c>
      <c r="B93" s="70" t="s">
        <v>458</v>
      </c>
      <c r="C93" s="19" t="s">
        <v>11</v>
      </c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5" customHeight="1">
      <c r="A94" s="23"/>
      <c r="B94" s="24" t="s">
        <v>203</v>
      </c>
      <c r="C94" s="19" t="s">
        <v>29</v>
      </c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5" customHeight="1">
      <c r="A95" s="22" t="s">
        <v>329</v>
      </c>
      <c r="B95" s="24" t="s">
        <v>413</v>
      </c>
      <c r="C95" s="19" t="s">
        <v>11</v>
      </c>
      <c r="D95" s="19">
        <v>6</v>
      </c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2" t="s">
        <v>331</v>
      </c>
      <c r="B96" s="94" t="s">
        <v>414</v>
      </c>
      <c r="C96" s="19" t="s">
        <v>19</v>
      </c>
      <c r="D96" s="19">
        <v>3</v>
      </c>
      <c r="E96" s="5"/>
      <c r="F96" s="5"/>
      <c r="G96" s="5"/>
      <c r="H96" s="19" t="s">
        <v>106</v>
      </c>
      <c r="I96" s="11">
        <v>20</v>
      </c>
      <c r="J96" s="19"/>
      <c r="K96" s="19"/>
      <c r="L96" s="19"/>
      <c r="M96" s="19" t="s">
        <v>20</v>
      </c>
      <c r="N96" s="86" t="s">
        <v>415</v>
      </c>
      <c r="O96" s="6"/>
    </row>
    <row r="97" spans="1:15" ht="43.5" customHeight="1">
      <c r="A97" s="22" t="s">
        <v>332</v>
      </c>
      <c r="B97" s="94" t="s">
        <v>416</v>
      </c>
      <c r="C97" s="19" t="s">
        <v>19</v>
      </c>
      <c r="D97" s="19">
        <v>3</v>
      </c>
      <c r="E97" s="5"/>
      <c r="F97" s="5"/>
      <c r="G97" s="5"/>
      <c r="H97" s="19" t="s">
        <v>106</v>
      </c>
      <c r="I97" s="19">
        <v>20</v>
      </c>
      <c r="J97" s="19"/>
      <c r="K97" s="19"/>
      <c r="L97" s="19"/>
      <c r="M97" s="19" t="s">
        <v>20</v>
      </c>
      <c r="N97" s="86" t="s">
        <v>415</v>
      </c>
      <c r="O97" s="6"/>
    </row>
    <row r="98" spans="1:15" ht="43.5" customHeight="1">
      <c r="A98" s="22" t="s">
        <v>333</v>
      </c>
      <c r="B98" s="24" t="s">
        <v>417</v>
      </c>
      <c r="C98" s="19" t="s">
        <v>11</v>
      </c>
      <c r="D98" s="19">
        <v>6</v>
      </c>
      <c r="E98" s="5"/>
      <c r="F98" s="5"/>
      <c r="G98" s="5"/>
      <c r="H98" s="19"/>
      <c r="I98" s="19"/>
      <c r="J98" s="19"/>
      <c r="K98" s="19"/>
      <c r="L98" s="19"/>
      <c r="M98" s="19"/>
      <c r="N98" s="5"/>
      <c r="O98" s="6"/>
    </row>
    <row r="99" spans="1:15" ht="43.5" customHeight="1">
      <c r="A99" s="22" t="s">
        <v>334</v>
      </c>
      <c r="B99" s="86" t="s">
        <v>418</v>
      </c>
      <c r="C99" s="19" t="s">
        <v>19</v>
      </c>
      <c r="D99" s="19">
        <v>3</v>
      </c>
      <c r="E99" s="5"/>
      <c r="F99" s="5"/>
      <c r="G99" s="5"/>
      <c r="H99" s="19" t="s">
        <v>107</v>
      </c>
      <c r="I99" s="19">
        <v>20</v>
      </c>
      <c r="J99" s="19"/>
      <c r="K99" s="19"/>
      <c r="L99" s="19"/>
      <c r="M99" s="19" t="s">
        <v>20</v>
      </c>
      <c r="N99" s="86" t="s">
        <v>415</v>
      </c>
      <c r="O99" s="6"/>
    </row>
    <row r="100" spans="1:15" ht="43.5" customHeight="1">
      <c r="A100" s="22" t="s">
        <v>335</v>
      </c>
      <c r="B100" s="86" t="s">
        <v>419</v>
      </c>
      <c r="C100" s="19" t="s">
        <v>19</v>
      </c>
      <c r="D100" s="19">
        <v>3</v>
      </c>
      <c r="E100" s="5"/>
      <c r="F100" s="5"/>
      <c r="G100" s="5"/>
      <c r="H100" s="19" t="s">
        <v>107</v>
      </c>
      <c r="I100" s="19">
        <v>20</v>
      </c>
      <c r="J100" s="19"/>
      <c r="K100" s="19"/>
      <c r="L100" s="19"/>
      <c r="M100" s="19" t="s">
        <v>20</v>
      </c>
      <c r="N100" s="86" t="s">
        <v>415</v>
      </c>
      <c r="O100" s="6"/>
    </row>
    <row r="101" spans="1:15" ht="43.5" customHeight="1">
      <c r="A101" s="22" t="s">
        <v>336</v>
      </c>
      <c r="B101" s="24" t="s">
        <v>254</v>
      </c>
      <c r="C101" s="19" t="s">
        <v>11</v>
      </c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5" customHeight="1">
      <c r="A102" s="23"/>
      <c r="B102" s="24" t="s">
        <v>203</v>
      </c>
      <c r="C102" s="19" t="s">
        <v>29</v>
      </c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5" customHeight="1">
      <c r="A103" s="22" t="s">
        <v>337</v>
      </c>
      <c r="B103" s="24" t="s">
        <v>420</v>
      </c>
      <c r="C103" s="19" t="s">
        <v>11</v>
      </c>
      <c r="D103" s="19">
        <v>6</v>
      </c>
      <c r="E103" s="5"/>
      <c r="F103" s="5"/>
      <c r="G103" s="5"/>
      <c r="H103" s="19" t="s">
        <v>131</v>
      </c>
      <c r="I103" s="19"/>
      <c r="J103" s="19"/>
      <c r="K103" s="19"/>
      <c r="L103" s="19"/>
      <c r="M103" s="19" t="s">
        <v>20</v>
      </c>
      <c r="N103" s="5" t="s">
        <v>257</v>
      </c>
      <c r="O103" s="6"/>
    </row>
    <row r="104" spans="1:15" ht="43.5" customHeight="1">
      <c r="A104" s="22" t="s">
        <v>338</v>
      </c>
      <c r="B104" s="24" t="s">
        <v>421</v>
      </c>
      <c r="C104" s="19" t="s">
        <v>19</v>
      </c>
      <c r="D104" s="19">
        <v>3</v>
      </c>
      <c r="E104" s="5"/>
      <c r="F104" s="5"/>
      <c r="G104" s="5"/>
      <c r="H104" s="19"/>
      <c r="I104" s="19">
        <v>10</v>
      </c>
      <c r="J104" s="19">
        <v>20</v>
      </c>
      <c r="K104" s="19"/>
      <c r="L104" s="19"/>
      <c r="M104" s="19" t="s">
        <v>20</v>
      </c>
      <c r="N104" s="5" t="s">
        <v>257</v>
      </c>
      <c r="O104" s="6"/>
    </row>
    <row r="105" spans="1:15" ht="43.5" customHeight="1">
      <c r="A105" s="22" t="s">
        <v>339</v>
      </c>
      <c r="B105" s="24" t="s">
        <v>422</v>
      </c>
      <c r="C105" s="19" t="s">
        <v>19</v>
      </c>
      <c r="D105" s="19">
        <v>3</v>
      </c>
      <c r="E105" s="5"/>
      <c r="F105" s="5"/>
      <c r="G105" s="5"/>
      <c r="H105" s="19"/>
      <c r="I105" s="19">
        <v>10</v>
      </c>
      <c r="J105" s="19">
        <v>20</v>
      </c>
      <c r="K105" s="19"/>
      <c r="L105" s="19"/>
      <c r="M105" s="19" t="s">
        <v>20</v>
      </c>
      <c r="N105" s="5" t="s">
        <v>257</v>
      </c>
      <c r="O105" s="6"/>
    </row>
    <row r="106" spans="1:15" ht="43.5" customHeight="1">
      <c r="A106" s="22" t="s">
        <v>340</v>
      </c>
      <c r="B106" s="24" t="s">
        <v>423</v>
      </c>
      <c r="C106" s="19" t="s">
        <v>11</v>
      </c>
      <c r="D106" s="19">
        <v>6</v>
      </c>
      <c r="E106" s="5"/>
      <c r="F106" s="5"/>
      <c r="G106" s="5"/>
      <c r="H106" s="19" t="s">
        <v>131</v>
      </c>
      <c r="I106" s="19"/>
      <c r="J106" s="19"/>
      <c r="K106" s="19"/>
      <c r="L106" s="19"/>
      <c r="M106" s="19" t="s">
        <v>20</v>
      </c>
      <c r="N106" s="5" t="s">
        <v>257</v>
      </c>
      <c r="O106" s="6"/>
    </row>
    <row r="107" spans="1:15" ht="43.5" customHeight="1">
      <c r="A107" s="22" t="s">
        <v>341</v>
      </c>
      <c r="B107" s="24" t="s">
        <v>424</v>
      </c>
      <c r="C107" s="19" t="s">
        <v>19</v>
      </c>
      <c r="D107" s="19">
        <v>2</v>
      </c>
      <c r="E107" s="5"/>
      <c r="F107" s="5"/>
      <c r="G107" s="5"/>
      <c r="H107" s="19"/>
      <c r="I107" s="19">
        <v>20</v>
      </c>
      <c r="J107" s="19"/>
      <c r="K107" s="19"/>
      <c r="L107" s="19"/>
      <c r="M107" s="19" t="s">
        <v>20</v>
      </c>
      <c r="N107" s="5" t="s">
        <v>257</v>
      </c>
      <c r="O107" s="6"/>
    </row>
    <row r="108" spans="1:15" ht="43.5" customHeight="1">
      <c r="A108" s="22" t="s">
        <v>342</v>
      </c>
      <c r="B108" s="24" t="s">
        <v>425</v>
      </c>
      <c r="C108" s="19" t="s">
        <v>19</v>
      </c>
      <c r="D108" s="19">
        <v>2</v>
      </c>
      <c r="E108" s="5"/>
      <c r="F108" s="5"/>
      <c r="G108" s="5"/>
      <c r="H108" s="19"/>
      <c r="I108" s="19">
        <v>20</v>
      </c>
      <c r="J108" s="19"/>
      <c r="K108" s="19"/>
      <c r="L108" s="19"/>
      <c r="M108" s="19" t="s">
        <v>20</v>
      </c>
      <c r="N108" s="5" t="s">
        <v>257</v>
      </c>
      <c r="O108" s="6"/>
    </row>
    <row r="109" spans="1:15" ht="43.5" customHeight="1">
      <c r="A109" s="22" t="s">
        <v>343</v>
      </c>
      <c r="B109" s="24" t="s">
        <v>426</v>
      </c>
      <c r="C109" s="19" t="s">
        <v>19</v>
      </c>
      <c r="D109" s="19">
        <v>2</v>
      </c>
      <c r="E109" s="5"/>
      <c r="F109" s="5"/>
      <c r="G109" s="5"/>
      <c r="H109" s="19"/>
      <c r="I109" s="19">
        <v>20</v>
      </c>
      <c r="J109" s="19"/>
      <c r="K109" s="19"/>
      <c r="L109" s="19"/>
      <c r="M109" s="19" t="s">
        <v>20</v>
      </c>
      <c r="N109" s="5" t="s">
        <v>257</v>
      </c>
      <c r="O109" s="6"/>
    </row>
    <row r="110" spans="1:15" ht="43.5" customHeight="1">
      <c r="A110" s="22" t="s">
        <v>344</v>
      </c>
      <c r="B110" s="24" t="s">
        <v>271</v>
      </c>
      <c r="C110" s="19" t="s">
        <v>11</v>
      </c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5" customHeight="1">
      <c r="A111" s="22" t="s">
        <v>345</v>
      </c>
      <c r="B111" s="24" t="s">
        <v>427</v>
      </c>
      <c r="C111" s="19" t="s">
        <v>26</v>
      </c>
      <c r="D111" s="19"/>
      <c r="E111" s="19"/>
      <c r="F111" s="19" t="s">
        <v>13</v>
      </c>
      <c r="G111" s="19"/>
      <c r="H111" s="19"/>
      <c r="I111" s="19"/>
      <c r="J111" s="19"/>
      <c r="K111" s="19"/>
      <c r="L111" s="19"/>
      <c r="M111" s="19" t="s">
        <v>20</v>
      </c>
      <c r="N111" s="5" t="s">
        <v>276</v>
      </c>
      <c r="O111" s="6"/>
    </row>
    <row r="112" spans="1:15" ht="43.5" customHeight="1">
      <c r="A112" s="23"/>
      <c r="B112" s="24" t="s">
        <v>203</v>
      </c>
      <c r="C112" s="19" t="s">
        <v>29</v>
      </c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5"/>
      <c r="O112" s="6"/>
    </row>
    <row r="113" spans="1:15" ht="43.5" customHeight="1">
      <c r="A113" s="22" t="s">
        <v>346</v>
      </c>
      <c r="B113" s="24" t="s">
        <v>428</v>
      </c>
      <c r="C113" s="19" t="s">
        <v>19</v>
      </c>
      <c r="D113" s="19"/>
      <c r="E113" s="19"/>
      <c r="F113" s="19" t="s">
        <v>13</v>
      </c>
      <c r="G113" s="19"/>
      <c r="H113" s="19"/>
      <c r="I113" s="19">
        <v>20</v>
      </c>
      <c r="J113" s="19"/>
      <c r="K113" s="19"/>
      <c r="L113" s="19"/>
      <c r="M113" s="19" t="s">
        <v>20</v>
      </c>
      <c r="N113" s="5" t="s">
        <v>276</v>
      </c>
      <c r="O113" s="6"/>
    </row>
    <row r="114" spans="1:15" ht="43.5" customHeight="1">
      <c r="A114" s="22" t="s">
        <v>347</v>
      </c>
      <c r="B114" s="24" t="s">
        <v>429</v>
      </c>
      <c r="C114" s="19" t="s">
        <v>19</v>
      </c>
      <c r="D114" s="19"/>
      <c r="E114" s="19"/>
      <c r="F114" s="19" t="s">
        <v>13</v>
      </c>
      <c r="G114" s="19"/>
      <c r="H114" s="19"/>
      <c r="I114" s="19">
        <v>20</v>
      </c>
      <c r="J114" s="19"/>
      <c r="K114" s="19"/>
      <c r="L114" s="19"/>
      <c r="M114" s="19" t="s">
        <v>20</v>
      </c>
      <c r="N114" s="5" t="s">
        <v>276</v>
      </c>
      <c r="O114" s="6"/>
    </row>
    <row r="115" spans="1:15" ht="43.5" customHeight="1">
      <c r="A115" s="22" t="s">
        <v>348</v>
      </c>
      <c r="B115" s="24" t="s">
        <v>430</v>
      </c>
      <c r="C115" s="19" t="s">
        <v>26</v>
      </c>
      <c r="D115" s="19"/>
      <c r="E115" s="19"/>
      <c r="F115" s="19" t="s">
        <v>21</v>
      </c>
      <c r="G115" s="19"/>
      <c r="H115" s="19"/>
      <c r="I115" s="19"/>
      <c r="J115" s="19"/>
      <c r="K115" s="19"/>
      <c r="L115" s="19"/>
      <c r="M115" s="19" t="s">
        <v>20</v>
      </c>
      <c r="N115" s="5" t="s">
        <v>276</v>
      </c>
      <c r="O115" s="6"/>
    </row>
    <row r="116" spans="1:15" ht="43.5" customHeight="1">
      <c r="A116" s="23"/>
      <c r="B116" s="24" t="s">
        <v>203</v>
      </c>
      <c r="C116" s="19" t="s">
        <v>29</v>
      </c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6"/>
    </row>
    <row r="117" spans="1:15" ht="43.5" customHeight="1">
      <c r="A117" s="22" t="s">
        <v>349</v>
      </c>
      <c r="B117" s="24" t="s">
        <v>431</v>
      </c>
      <c r="C117" s="19" t="s">
        <v>19</v>
      </c>
      <c r="D117" s="19"/>
      <c r="E117" s="19"/>
      <c r="F117" s="19"/>
      <c r="G117" s="96" t="s">
        <v>432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276</v>
      </c>
      <c r="O117" s="6"/>
    </row>
    <row r="118" spans="1:15" ht="43.5" customHeight="1">
      <c r="A118" s="22" t="s">
        <v>350</v>
      </c>
      <c r="B118" s="24" t="s">
        <v>433</v>
      </c>
      <c r="C118" s="19" t="s">
        <v>19</v>
      </c>
      <c r="D118" s="19"/>
      <c r="E118" s="19"/>
      <c r="F118" s="19"/>
      <c r="G118" s="19" t="s">
        <v>434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276</v>
      </c>
      <c r="O118" s="6"/>
    </row>
    <row r="119" spans="1:15" ht="43.5" customHeight="1">
      <c r="A119" s="22" t="s">
        <v>351</v>
      </c>
      <c r="B119" s="24" t="s">
        <v>435</v>
      </c>
      <c r="C119" s="19" t="s">
        <v>19</v>
      </c>
      <c r="D119" s="19"/>
      <c r="E119" s="19"/>
      <c r="F119" s="19"/>
      <c r="G119" s="19" t="s">
        <v>436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276</v>
      </c>
      <c r="O119" s="6"/>
    </row>
    <row r="120" spans="1:15" ht="43.5" customHeight="1">
      <c r="A120" s="22" t="s">
        <v>352</v>
      </c>
      <c r="B120" s="24" t="s">
        <v>437</v>
      </c>
      <c r="C120" s="19" t="s">
        <v>19</v>
      </c>
      <c r="D120" s="19"/>
      <c r="E120" s="19"/>
      <c r="F120" s="19"/>
      <c r="G120" s="19" t="s">
        <v>438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276</v>
      </c>
      <c r="O120" s="6"/>
    </row>
    <row r="121" spans="1:15" ht="43.5" customHeight="1">
      <c r="A121" s="22" t="s">
        <v>353</v>
      </c>
      <c r="B121" s="24" t="s">
        <v>439</v>
      </c>
      <c r="C121" s="19" t="s">
        <v>19</v>
      </c>
      <c r="D121" s="19"/>
      <c r="E121" s="19"/>
      <c r="F121" s="19"/>
      <c r="G121" s="19" t="s">
        <v>440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276</v>
      </c>
      <c r="O121" s="6"/>
    </row>
    <row r="122" spans="1:15" ht="43.5" customHeight="1">
      <c r="A122" s="22" t="s">
        <v>354</v>
      </c>
      <c r="B122" s="24" t="s">
        <v>441</v>
      </c>
      <c r="C122" s="19" t="s">
        <v>19</v>
      </c>
      <c r="D122" s="19"/>
      <c r="E122" s="19"/>
      <c r="F122" s="19"/>
      <c r="G122" s="19" t="s">
        <v>442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276</v>
      </c>
      <c r="O122" s="6"/>
    </row>
    <row r="123" spans="1:15" ht="43.5" customHeight="1">
      <c r="A123" s="22" t="s">
        <v>355</v>
      </c>
      <c r="B123" s="24" t="s">
        <v>443</v>
      </c>
      <c r="C123" s="19" t="s">
        <v>19</v>
      </c>
      <c r="D123" s="19"/>
      <c r="E123" s="19"/>
      <c r="F123" s="19"/>
      <c r="G123" s="19" t="s">
        <v>444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276</v>
      </c>
      <c r="O123" s="6"/>
    </row>
    <row r="124" spans="1:15" ht="43.5" customHeight="1">
      <c r="A124" s="22" t="s">
        <v>356</v>
      </c>
      <c r="B124" s="24" t="s">
        <v>445</v>
      </c>
      <c r="C124" s="19" t="s">
        <v>19</v>
      </c>
      <c r="D124" s="19"/>
      <c r="E124" s="19"/>
      <c r="F124" s="19"/>
      <c r="G124" s="19" t="s">
        <v>446</v>
      </c>
      <c r="H124" s="19"/>
      <c r="I124" s="19"/>
      <c r="J124" s="19">
        <v>30</v>
      </c>
      <c r="K124" s="19"/>
      <c r="L124" s="19"/>
      <c r="M124" s="19" t="s">
        <v>20</v>
      </c>
      <c r="N124" s="5" t="s">
        <v>276</v>
      </c>
      <c r="O124" s="6"/>
    </row>
    <row r="125" spans="1:15" ht="43.5" customHeight="1">
      <c r="A125" s="22" t="s">
        <v>357</v>
      </c>
      <c r="B125" s="24" t="s">
        <v>447</v>
      </c>
      <c r="C125" s="19" t="s">
        <v>19</v>
      </c>
      <c r="D125" s="19"/>
      <c r="E125" s="19"/>
      <c r="F125" s="19"/>
      <c r="G125" s="19" t="s">
        <v>448</v>
      </c>
      <c r="H125" s="19"/>
      <c r="I125" s="19"/>
      <c r="J125" s="19">
        <v>30</v>
      </c>
      <c r="K125" s="19"/>
      <c r="L125" s="19"/>
      <c r="M125" s="19" t="s">
        <v>20</v>
      </c>
      <c r="N125" s="5" t="s">
        <v>276</v>
      </c>
      <c r="O125" s="6"/>
    </row>
    <row r="126" spans="1:15" ht="43.5" customHeight="1">
      <c r="A126" s="22" t="s">
        <v>358</v>
      </c>
      <c r="B126" s="24" t="s">
        <v>449</v>
      </c>
      <c r="C126" s="19" t="s">
        <v>19</v>
      </c>
      <c r="D126" s="19"/>
      <c r="E126" s="19"/>
      <c r="F126" s="19"/>
      <c r="G126" s="19" t="s">
        <v>450</v>
      </c>
      <c r="H126" s="19"/>
      <c r="I126" s="19"/>
      <c r="J126" s="19">
        <v>30</v>
      </c>
      <c r="K126" s="19"/>
      <c r="L126" s="19"/>
      <c r="M126" s="19" t="s">
        <v>20</v>
      </c>
      <c r="N126" s="5" t="s">
        <v>276</v>
      </c>
      <c r="O126" s="6"/>
    </row>
    <row r="127" spans="1:15" ht="43.5" customHeight="1">
      <c r="A127" s="22" t="s">
        <v>359</v>
      </c>
      <c r="B127" s="24" t="s">
        <v>451</v>
      </c>
      <c r="C127" s="19" t="s">
        <v>19</v>
      </c>
      <c r="D127" s="19"/>
      <c r="E127" s="19"/>
      <c r="F127" s="19"/>
      <c r="G127" s="19" t="s">
        <v>452</v>
      </c>
      <c r="H127" s="19"/>
      <c r="I127" s="19"/>
      <c r="J127" s="19">
        <v>30</v>
      </c>
      <c r="K127" s="19"/>
      <c r="L127" s="19"/>
      <c r="M127" s="19" t="s">
        <v>20</v>
      </c>
      <c r="N127" s="5" t="s">
        <v>276</v>
      </c>
      <c r="O127" s="6"/>
    </row>
    <row r="128" spans="1:15" ht="43.5" customHeight="1">
      <c r="A128" s="22" t="s">
        <v>360</v>
      </c>
      <c r="B128" s="24" t="s">
        <v>453</v>
      </c>
      <c r="C128" s="19" t="s">
        <v>19</v>
      </c>
      <c r="D128" s="19"/>
      <c r="E128" s="19"/>
      <c r="F128" s="19"/>
      <c r="G128" s="19" t="s">
        <v>454</v>
      </c>
      <c r="H128" s="19"/>
      <c r="I128" s="19"/>
      <c r="J128" s="19">
        <v>30</v>
      </c>
      <c r="K128" s="19"/>
      <c r="L128" s="19"/>
      <c r="M128" s="19" t="s">
        <v>20</v>
      </c>
      <c r="N128" s="5" t="s">
        <v>276</v>
      </c>
      <c r="O128" s="6"/>
    </row>
    <row r="129" spans="1:15" ht="43.5" customHeight="1">
      <c r="A129" s="22" t="s">
        <v>361</v>
      </c>
      <c r="B129" s="24" t="s">
        <v>455</v>
      </c>
      <c r="C129" s="19" t="s">
        <v>19</v>
      </c>
      <c r="D129" s="19"/>
      <c r="E129" s="19"/>
      <c r="F129" s="19"/>
      <c r="G129" s="19" t="s">
        <v>456</v>
      </c>
      <c r="H129" s="19"/>
      <c r="I129" s="19"/>
      <c r="J129" s="19">
        <v>30</v>
      </c>
      <c r="K129" s="19"/>
      <c r="L129" s="19"/>
      <c r="M129" s="19" t="s">
        <v>20</v>
      </c>
      <c r="N129" s="5" t="s">
        <v>276</v>
      </c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 G12:N26">
    <cfRule type="expression" dxfId="460" priority="206">
      <formula>$C1="Option"</formula>
    </cfRule>
  </conditionalFormatting>
  <conditionalFormatting sqref="A12:A46">
    <cfRule type="expression" dxfId="459" priority="162">
      <formula>$C12="Option"</formula>
    </cfRule>
  </conditionalFormatting>
  <conditionalFormatting sqref="A22:A31">
    <cfRule type="expression" dxfId="458" priority="201">
      <formula>$F22="Modification"</formula>
    </cfRule>
    <cfRule type="expression" dxfId="457" priority="200">
      <formula>$F22="Fermeture"</formula>
    </cfRule>
    <cfRule type="expression" dxfId="456" priority="202">
      <formula>$F22="Création"</formula>
    </cfRule>
  </conditionalFormatting>
  <conditionalFormatting sqref="A41:A42 A88:A89">
    <cfRule type="expression" dxfId="455" priority="199">
      <formula>$C41="Option"</formula>
    </cfRule>
  </conditionalFormatting>
  <conditionalFormatting sqref="A47:A49">
    <cfRule type="expression" dxfId="454" priority="140">
      <formula>$C47="Option"</formula>
    </cfRule>
  </conditionalFormatting>
  <conditionalFormatting sqref="A49">
    <cfRule type="expression" dxfId="453" priority="137">
      <formula>$F49="Fermeture"</formula>
    </cfRule>
    <cfRule type="expression" dxfId="452" priority="138">
      <formula>$F49="Modification"</formula>
    </cfRule>
    <cfRule type="expression" dxfId="451" priority="139">
      <formula>$F49="Création"</formula>
    </cfRule>
  </conditionalFormatting>
  <conditionalFormatting sqref="A51">
    <cfRule type="expression" dxfId="450" priority="130">
      <formula>$F51="Fermeture"</formula>
    </cfRule>
    <cfRule type="expression" dxfId="449" priority="131">
      <formula>$F51="Modification"</formula>
    </cfRule>
    <cfRule type="expression" dxfId="448" priority="132">
      <formula>$F51="Création"</formula>
    </cfRule>
  </conditionalFormatting>
  <conditionalFormatting sqref="A51:A52">
    <cfRule type="expression" dxfId="447" priority="129">
      <formula>$C51="Option"</formula>
    </cfRule>
  </conditionalFormatting>
  <conditionalFormatting sqref="A52">
    <cfRule type="expression" dxfId="446" priority="126">
      <formula>$F52="Fermeture"</formula>
    </cfRule>
    <cfRule type="expression" dxfId="445" priority="127">
      <formula>$F52="Modification"</formula>
    </cfRule>
    <cfRule type="expression" dxfId="444" priority="128">
      <formula>$F52="Création"</formula>
    </cfRule>
  </conditionalFormatting>
  <conditionalFormatting sqref="A54:A92">
    <cfRule type="expression" dxfId="443" priority="70">
      <formula>$C54="Option"</formula>
    </cfRule>
  </conditionalFormatting>
  <conditionalFormatting sqref="A56:A62">
    <cfRule type="expression" dxfId="442" priority="114">
      <formula>$F56="Modification"</formula>
    </cfRule>
    <cfRule type="expression" dxfId="441" priority="113">
      <formula>$F56="Fermeture"</formula>
    </cfRule>
    <cfRule type="expression" dxfId="440" priority="115">
      <formula>$F56="Création"</formula>
    </cfRule>
  </conditionalFormatting>
  <conditionalFormatting sqref="A64">
    <cfRule type="expression" dxfId="439" priority="95">
      <formula>$F64="Modification"</formula>
    </cfRule>
    <cfRule type="expression" dxfId="438" priority="94">
      <formula>$F64="Fermeture"</formula>
    </cfRule>
    <cfRule type="expression" dxfId="437" priority="96">
      <formula>$F64="Création"</formula>
    </cfRule>
  </conditionalFormatting>
  <conditionalFormatting sqref="A66:A82">
    <cfRule type="expression" dxfId="436" priority="91">
      <formula>$F66="Fermeture"</formula>
    </cfRule>
    <cfRule type="expression" dxfId="435" priority="92">
      <formula>$F66="Modification"</formula>
    </cfRule>
    <cfRule type="expression" dxfId="434" priority="93">
      <formula>$F66="Création"</formula>
    </cfRule>
  </conditionalFormatting>
  <conditionalFormatting sqref="A90:A93">
    <cfRule type="expression" dxfId="433" priority="10">
      <formula>$F90="Fermeture"</formula>
    </cfRule>
    <cfRule type="expression" dxfId="432" priority="11">
      <formula>$F90="Modification"</formula>
    </cfRule>
    <cfRule type="expression" dxfId="431" priority="12">
      <formula>$F90="Création"</formula>
    </cfRule>
  </conditionalFormatting>
  <conditionalFormatting sqref="A91:A92">
    <cfRule type="expression" dxfId="430" priority="53">
      <formula>$F91="Fermeture"</formula>
    </cfRule>
    <cfRule type="expression" dxfId="429" priority="55">
      <formula>$F91="Création"</formula>
    </cfRule>
    <cfRule type="expression" dxfId="428" priority="54">
      <formula>$F91="Modification"</formula>
    </cfRule>
  </conditionalFormatting>
  <conditionalFormatting sqref="A93">
    <cfRule type="expression" dxfId="427" priority="7">
      <formula>$F93="Fermeture"</formula>
    </cfRule>
    <cfRule type="expression" dxfId="426" priority="8">
      <formula>$F93="Modification"</formula>
    </cfRule>
    <cfRule type="expression" dxfId="425" priority="9">
      <formula>$F93="Création"</formula>
    </cfRule>
  </conditionalFormatting>
  <conditionalFormatting sqref="A93:A1001">
    <cfRule type="expression" dxfId="424" priority="13">
      <formula>$C93="Option"</formula>
    </cfRule>
  </conditionalFormatting>
  <conditionalFormatting sqref="A94:A129">
    <cfRule type="expression" dxfId="423" priority="15">
      <formula>$F94="Modification"</formula>
    </cfRule>
    <cfRule type="expression" dxfId="422" priority="14">
      <formula>$F94="Fermeture"</formula>
    </cfRule>
    <cfRule type="expression" dxfId="421" priority="16">
      <formula>$F94="Création"</formula>
    </cfRule>
  </conditionalFormatting>
  <conditionalFormatting sqref="A63:B63">
    <cfRule type="expression" dxfId="420" priority="106">
      <formula>$F63="Fermeture"</formula>
    </cfRule>
    <cfRule type="expression" dxfId="419" priority="108">
      <formula>$F63="Création"</formula>
    </cfRule>
    <cfRule type="expression" dxfId="418" priority="107">
      <formula>$F63="Modification"</formula>
    </cfRule>
  </conditionalFormatting>
  <conditionalFormatting sqref="A32:C32">
    <cfRule type="expression" dxfId="417" priority="178">
      <formula>$F32="Fermeture"</formula>
    </cfRule>
    <cfRule type="expression" dxfId="416" priority="179">
      <formula>$F32="Modification"</formula>
    </cfRule>
    <cfRule type="expression" dxfId="415" priority="180">
      <formula>$F32="Création"</formula>
    </cfRule>
  </conditionalFormatting>
  <conditionalFormatting sqref="A36:C37">
    <cfRule type="expression" dxfId="414" priority="167">
      <formula>$F36="Fermeture"</formula>
    </cfRule>
    <cfRule type="expression" dxfId="413" priority="168">
      <formula>$F36="Modification"</formula>
    </cfRule>
    <cfRule type="expression" dxfId="412" priority="169">
      <formula>$F36="Création"</formula>
    </cfRule>
  </conditionalFormatting>
  <conditionalFormatting sqref="A54:C54">
    <cfRule type="expression" dxfId="411" priority="122">
      <formula>$F54="Création"</formula>
    </cfRule>
    <cfRule type="expression" dxfId="410" priority="121">
      <formula>$F54="Modification"</formula>
    </cfRule>
    <cfRule type="expression" dxfId="409" priority="120">
      <formula>$F54="Fermeture"</formula>
    </cfRule>
  </conditionalFormatting>
  <conditionalFormatting sqref="A83:C84">
    <cfRule type="expression" dxfId="408" priority="81">
      <formula>$F83="Fermeture"</formula>
    </cfRule>
    <cfRule type="expression" dxfId="407" priority="82">
      <formula>$F83="Modification"</formula>
    </cfRule>
    <cfRule type="expression" dxfId="406" priority="83">
      <formula>$F83="Création"</formula>
    </cfRule>
  </conditionalFormatting>
  <conditionalFormatting sqref="A43:D43">
    <cfRule type="expression" dxfId="405" priority="157">
      <formula>$F43="Fermeture"</formula>
    </cfRule>
    <cfRule type="expression" dxfId="404" priority="158">
      <formula>$F43="Modification"</formula>
    </cfRule>
    <cfRule type="expression" dxfId="403" priority="159">
      <formula>$F43="Création"</formula>
    </cfRule>
  </conditionalFormatting>
  <conditionalFormatting sqref="A46:D46">
    <cfRule type="expression" dxfId="402" priority="147">
      <formula>$F46="Création"</formula>
    </cfRule>
    <cfRule type="expression" dxfId="401" priority="146">
      <formula>$F46="Modification"</formula>
    </cfRule>
    <cfRule type="expression" dxfId="400" priority="145">
      <formula>$F46="Fermeture"</formula>
    </cfRule>
  </conditionalFormatting>
  <conditionalFormatting sqref="A90:D90">
    <cfRule type="expression" dxfId="399" priority="65">
      <formula>$F90="Fermeture"</formula>
    </cfRule>
    <cfRule type="expression" dxfId="398" priority="66">
      <formula>$F90="Modification"</formula>
    </cfRule>
    <cfRule type="expression" dxfId="397" priority="67">
      <formula>$F90="Création"</formula>
    </cfRule>
  </conditionalFormatting>
  <conditionalFormatting sqref="A38:I42">
    <cfRule type="expression" dxfId="396" priority="163">
      <formula>$F38="Fermeture"</formula>
    </cfRule>
    <cfRule type="expression" dxfId="395" priority="164">
      <formula>$F38="Modification"</formula>
    </cfRule>
    <cfRule type="expression" dxfId="394" priority="165">
      <formula>$F38="Création"</formula>
    </cfRule>
  </conditionalFormatting>
  <conditionalFormatting sqref="A85:I89">
    <cfRule type="expression" dxfId="393" priority="71">
      <formula>$F85="Fermeture"</formula>
    </cfRule>
    <cfRule type="expression" dxfId="392" priority="72">
      <formula>$F85="Modification"</formula>
    </cfRule>
    <cfRule type="expression" dxfId="391" priority="73">
      <formula>$F85="Création"</formula>
    </cfRule>
  </conditionalFormatting>
  <conditionalFormatting sqref="A44:J45">
    <cfRule type="expression" dxfId="390" priority="148">
      <formula>$F44="Fermeture"</formula>
    </cfRule>
    <cfRule type="expression" dxfId="389" priority="149">
      <formula>$F44="Modification"</formula>
    </cfRule>
    <cfRule type="expression" dxfId="388" priority="150">
      <formula>$F44="Création"</formula>
    </cfRule>
  </conditionalFormatting>
  <conditionalFormatting sqref="A91:J92">
    <cfRule type="expression" dxfId="387" priority="57">
      <formula>$F91="Modification"</formula>
    </cfRule>
    <cfRule type="expression" dxfId="386" priority="58">
      <formula>$F91="Création"</formula>
    </cfRule>
    <cfRule type="expression" dxfId="385" priority="56">
      <formula>$F91="Fermeture"</formula>
    </cfRule>
  </conditionalFormatting>
  <conditionalFormatting sqref="A47:N48 D54:N54 A55:N55 C63:N63">
    <cfRule type="expression" dxfId="384" priority="141">
      <formula>$F47="Fermeture"</formula>
    </cfRule>
    <cfRule type="expression" dxfId="383" priority="142">
      <formula>$F47="Modification"</formula>
    </cfRule>
    <cfRule type="expression" dxfId="382" priority="143">
      <formula>$F47="Création"</formula>
    </cfRule>
  </conditionalFormatting>
  <conditionalFormatting sqref="A1:O7 C8:O9 C10 E10 K10:O11 A12:O12 A13:H13 J13:O16 A14:F14 A15:H15 A16:F16 A17:O21 C22:O26 A35:O35 D36:O37 J38:O40 J40:N42 A41:O42 E43:O43 K44:O45 E46:O46 O47:O82 D83:O84 J85:N89 O85:O129 A88:N89 E90:N90 K91:N92 A130:O999">
    <cfRule type="expression" dxfId="381" priority="210">
      <formula>$F1="Modification"</formula>
    </cfRule>
    <cfRule type="expression" dxfId="380" priority="211">
      <formula>$F1="Création"</formula>
    </cfRule>
  </conditionalFormatting>
  <conditionalFormatting sqref="A1:O7 C8:O9 K10:O11 A12:O12 J13:O16 A17:O21 C22:O26 E10 A13:H13 A15:H15 A41:O42 A88:N89 A35:O35 D36:O37 J38:O40 J40:N42 E43:O43 K44:O45 E46:O46 D83:O84 J85:N89 E90:N90 K91:N92 A14:F14 A16:F16 A130:O999 C10 O47:O82 O85:O129">
    <cfRule type="expression" dxfId="379" priority="209">
      <formula>$F1="Fermeture"</formula>
    </cfRule>
  </conditionalFormatting>
  <conditionalFormatting sqref="B22:B26">
    <cfRule type="expression" dxfId="378" priority="205">
      <formula>$F22="Création"</formula>
    </cfRule>
    <cfRule type="expression" dxfId="377" priority="204">
      <formula>$F22="Modification"</formula>
    </cfRule>
    <cfRule type="expression" dxfId="376" priority="203">
      <formula>$F22="Fermeture"</formula>
    </cfRule>
  </conditionalFormatting>
  <conditionalFormatting sqref="B95">
    <cfRule type="expression" dxfId="375" priority="2">
      <formula>$F95="Modification"</formula>
    </cfRule>
    <cfRule type="expression" dxfId="374" priority="3">
      <formula>$F95="Création"</formula>
    </cfRule>
    <cfRule type="expression" dxfId="373" priority="1">
      <formula>$F95="Fermeture"</formula>
    </cfRule>
  </conditionalFormatting>
  <conditionalFormatting sqref="B98">
    <cfRule type="expression" dxfId="372" priority="4">
      <formula>$F98="Fermeture"</formula>
    </cfRule>
    <cfRule type="expression" dxfId="371" priority="5">
      <formula>$F98="Modification"</formula>
    </cfRule>
    <cfRule type="expression" dxfId="370" priority="6">
      <formula>$F98="Création"</formula>
    </cfRule>
  </conditionalFormatting>
  <conditionalFormatting sqref="B110">
    <cfRule type="expression" dxfId="369" priority="28">
      <formula>$F110="Création"</formula>
    </cfRule>
    <cfRule type="expression" dxfId="368" priority="27">
      <formula>$F110="Modification"</formula>
    </cfRule>
    <cfRule type="expression" dxfId="367" priority="26">
      <formula>$F110="Fermeture"</formula>
    </cfRule>
  </conditionalFormatting>
  <conditionalFormatting sqref="B101:C101">
    <cfRule type="expression" dxfId="366" priority="37">
      <formula>$F101="Fermeture"</formula>
    </cfRule>
    <cfRule type="expression" dxfId="365" priority="38">
      <formula>$F101="Modification"</formula>
    </cfRule>
    <cfRule type="expression" dxfId="364" priority="39">
      <formula>$F101="Création"</formula>
    </cfRule>
  </conditionalFormatting>
  <conditionalFormatting sqref="B27:M31 N29:O34 D32:M32 A33:M35">
    <cfRule type="expression" dxfId="363" priority="188">
      <formula>$F27="Création"</formula>
    </cfRule>
    <cfRule type="expression" dxfId="362" priority="187">
      <formula>$F27="Modification"</formula>
    </cfRule>
  </conditionalFormatting>
  <conditionalFormatting sqref="B57:M62">
    <cfRule type="expression" dxfId="361" priority="112">
      <formula>$F57="Création"</formula>
    </cfRule>
    <cfRule type="expression" dxfId="360" priority="110">
      <formula>$F57="Fermeture"</formula>
    </cfRule>
    <cfRule type="expression" dxfId="359" priority="111">
      <formula>$F57="Modification"</formula>
    </cfRule>
  </conditionalFormatting>
  <conditionalFormatting sqref="B64:M64 A65:M65 B66:M69 B70:F70 H70:M70 B71:M82">
    <cfRule type="expression" dxfId="358" priority="100">
      <formula>$F64="Création"</formula>
    </cfRule>
    <cfRule type="expression" dxfId="357" priority="99">
      <formula>$F64="Modification"</formula>
    </cfRule>
    <cfRule type="expression" dxfId="356" priority="98">
      <formula>$F64="Fermeture"</formula>
    </cfRule>
  </conditionalFormatting>
  <conditionalFormatting sqref="B104:M109">
    <cfRule type="expression" dxfId="355" priority="32">
      <formula>$F104="Création"</formula>
    </cfRule>
    <cfRule type="expression" dxfId="354" priority="30">
      <formula>$F104="Fermeture"</formula>
    </cfRule>
    <cfRule type="expression" dxfId="353" priority="31">
      <formula>$F104="Modification"</formula>
    </cfRule>
  </conditionalFormatting>
  <conditionalFormatting sqref="B111:M116 B117:F117 H117:M117 B118:M129">
    <cfRule type="expression" dxfId="352" priority="20">
      <formula>$F111="Création"</formula>
    </cfRule>
    <cfRule type="expression" dxfId="351" priority="19">
      <formula>$F111="Modification"</formula>
    </cfRule>
    <cfRule type="expression" dxfId="350" priority="18">
      <formula>$F111="Fermeture"</formula>
    </cfRule>
  </conditionalFormatting>
  <conditionalFormatting sqref="B49:N51">
    <cfRule type="expression" dxfId="349" priority="134">
      <formula>$F49="Fermeture"</formula>
    </cfRule>
    <cfRule type="expression" dxfId="348" priority="135">
      <formula>$F49="Modification"</formula>
    </cfRule>
    <cfRule type="expression" dxfId="347" priority="136">
      <formula>$F49="Création"</formula>
    </cfRule>
  </conditionalFormatting>
  <conditionalFormatting sqref="B52:N53">
    <cfRule type="expression" dxfId="346" priority="125">
      <formula>$F52="Création"</formula>
    </cfRule>
    <cfRule type="expression" dxfId="345" priority="124">
      <formula>$F52="Modification"</formula>
    </cfRule>
    <cfRule type="expression" dxfId="344" priority="123">
      <formula>$F52="Fermeture"</formula>
    </cfRule>
  </conditionalFormatting>
  <conditionalFormatting sqref="B56:N56 N57:N62">
    <cfRule type="expression" dxfId="343" priority="119">
      <formula>$F56="Création"</formula>
    </cfRule>
    <cfRule type="expression" dxfId="342" priority="118">
      <formula>$F56="Modification"</formula>
    </cfRule>
    <cfRule type="expression" dxfId="341" priority="117">
      <formula>$F56="Fermeture"</formula>
    </cfRule>
  </conditionalFormatting>
  <conditionalFormatting sqref="B93:N94 C95:N95 B96:N97 C98:N98">
    <cfRule type="expression" dxfId="340" priority="46">
      <formula>$F93="Création"</formula>
    </cfRule>
    <cfRule type="expression" dxfId="339" priority="45">
      <formula>$F93="Modification"</formula>
    </cfRule>
    <cfRule type="expression" dxfId="338" priority="44">
      <formula>$F93="Fermeture"</formula>
    </cfRule>
  </conditionalFormatting>
  <conditionalFormatting sqref="B99:N100">
    <cfRule type="expression" dxfId="337" priority="42">
      <formula>$F99="Création"</formula>
    </cfRule>
    <cfRule type="expression" dxfId="336" priority="41">
      <formula>$F99="Modification"</formula>
    </cfRule>
    <cfRule type="expression" dxfId="335" priority="40">
      <formula>$F99="Fermeture"</formula>
    </cfRule>
  </conditionalFormatting>
  <conditionalFormatting sqref="B103:N103 N104:N109">
    <cfRule type="expression" dxfId="334" priority="36">
      <formula>$F103="Création"</formula>
    </cfRule>
    <cfRule type="expression" dxfId="333" priority="34">
      <formula>$F103="Fermeture"</formula>
    </cfRule>
    <cfRule type="expression" dxfId="332" priority="35">
      <formula>$F103="Modification"</formula>
    </cfRule>
  </conditionalFormatting>
  <conditionalFormatting sqref="D12:E82 G64:M69 H70:M70 G71:M82">
    <cfRule type="expression" dxfId="331" priority="97">
      <formula>$C12="Option"</formula>
    </cfRule>
  </conditionalFormatting>
  <conditionalFormatting sqref="D41:E42 G41:N43 D88:E89 G88:N90 G27:M35 N29:N34">
    <cfRule type="expression" dxfId="330" priority="184">
      <formula>$C27="Option"</formula>
    </cfRule>
  </conditionalFormatting>
  <conditionalFormatting sqref="D82:E84 G82:N84 N64:N81">
    <cfRule type="expression" dxfId="329" priority="101">
      <formula>$C64="Option"</formula>
    </cfRule>
  </conditionalFormatting>
  <conditionalFormatting sqref="D85:E129 G111:M116 H117:M117 G118:M129">
    <cfRule type="expression" dxfId="328" priority="17">
      <formula>$C85="Option"</formula>
    </cfRule>
  </conditionalFormatting>
  <conditionalFormatting sqref="D129:E1001 G129:N1001 N111:N128">
    <cfRule type="expression" dxfId="327" priority="21">
      <formula>$C111="Option"</formula>
    </cfRule>
  </conditionalFormatting>
  <conditionalFormatting sqref="D101:N101 B102:N102 C110:N110">
    <cfRule type="expression" dxfId="326" priority="47">
      <formula>$F101="Fermeture"</formula>
    </cfRule>
    <cfRule type="expression" dxfId="325" priority="48">
      <formula>$F101="Modification"</formula>
    </cfRule>
    <cfRule type="expression" dxfId="324" priority="49">
      <formula>$F101="Création"</formula>
    </cfRule>
  </conditionalFormatting>
  <conditionalFormatting sqref="G35:N42">
    <cfRule type="expression" dxfId="323" priority="161">
      <formula>$C35="Option"</formula>
    </cfRule>
  </conditionalFormatting>
  <conditionalFormatting sqref="G44:N63">
    <cfRule type="expression" dxfId="322" priority="109">
      <formula>$C44="Option"</formula>
    </cfRule>
  </conditionalFormatting>
  <conditionalFormatting sqref="G85:N89">
    <cfRule type="expression" dxfId="321" priority="69">
      <formula>$C85="Option"</formula>
    </cfRule>
  </conditionalFormatting>
  <conditionalFormatting sqref="G91:N110">
    <cfRule type="expression" dxfId="320" priority="29">
      <formula>$C91="Option"</formula>
    </cfRule>
  </conditionalFormatting>
  <conditionalFormatting sqref="N1:N26">
    <cfRule type="expression" dxfId="319" priority="208">
      <formula>$M1="Porteuse"</formula>
    </cfRule>
  </conditionalFormatting>
  <conditionalFormatting sqref="N27:N28">
    <cfRule type="expression" dxfId="318" priority="193">
      <formula>#REF!="Porteuse"</formula>
    </cfRule>
    <cfRule type="expression" dxfId="317" priority="189">
      <formula>#REF!="Option"</formula>
    </cfRule>
  </conditionalFormatting>
  <conditionalFormatting sqref="N29:N46 N83:N92">
    <cfRule type="expression" dxfId="316" priority="185">
      <formula>$M29="Porteuse"</formula>
    </cfRule>
  </conditionalFormatting>
  <conditionalFormatting sqref="N47:N55">
    <cfRule type="expression" dxfId="315" priority="133">
      <formula>$M47="Porteuse"</formula>
    </cfRule>
  </conditionalFormatting>
  <conditionalFormatting sqref="N56:N63">
    <cfRule type="expression" dxfId="314" priority="116">
      <formula>$M56="Porteuse"</formula>
    </cfRule>
  </conditionalFormatting>
  <conditionalFormatting sqref="N64:N81 B82:N82">
    <cfRule type="expression" dxfId="313" priority="105">
      <formula>$F64="Création"</formula>
    </cfRule>
    <cfRule type="expression" dxfId="312" priority="103">
      <formula>$F64="Fermeture"</formula>
    </cfRule>
    <cfRule type="expression" dxfId="311" priority="104">
      <formula>$F64="Modification"</formula>
    </cfRule>
  </conditionalFormatting>
  <conditionalFormatting sqref="N64:N82">
    <cfRule type="expression" dxfId="310" priority="102">
      <formula>$M64="Porteuse"</formula>
    </cfRule>
  </conditionalFormatting>
  <conditionalFormatting sqref="N93:N102">
    <cfRule type="expression" dxfId="309" priority="43">
      <formula>$M93="Porteuse"</formula>
    </cfRule>
  </conditionalFormatting>
  <conditionalFormatting sqref="N103:N110">
    <cfRule type="expression" dxfId="308" priority="33">
      <formula>$M103="Porteuse"</formula>
    </cfRule>
  </conditionalFormatting>
  <conditionalFormatting sqref="N111:N128 B129:N129">
    <cfRule type="expression" dxfId="307" priority="23">
      <formula>$F111="Fermeture"</formula>
    </cfRule>
    <cfRule type="expression" dxfId="306" priority="24">
      <formula>$F111="Modification"</formula>
    </cfRule>
    <cfRule type="expression" dxfId="305" priority="25">
      <formula>$F111="Création"</formula>
    </cfRule>
  </conditionalFormatting>
  <conditionalFormatting sqref="N111:N999">
    <cfRule type="expression" dxfId="304" priority="22">
      <formula>$M111="Porteuse"</formula>
    </cfRule>
  </conditionalFormatting>
  <conditionalFormatting sqref="N27:O28">
    <cfRule type="expression" dxfId="303" priority="192">
      <formula>#REF!="Création"</formula>
    </cfRule>
    <cfRule type="expression" dxfId="302" priority="191">
      <formula>#REF!="Modification"</formula>
    </cfRule>
    <cfRule type="expression" dxfId="301" priority="190">
      <formula>#REF!="Fermeture"</formula>
    </cfRule>
  </conditionalFormatting>
  <conditionalFormatting sqref="N29:O34 B27:M31 D32:M32 A33:M35">
    <cfRule type="expression" dxfId="300" priority="186">
      <formula>$F27="Fermeture"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D1" zoomScaleNormal="100" workbookViewId="0">
      <pane ySplit="18" topLeftCell="A19" activePane="bottomLeft" state="frozen"/>
      <selection activeCell="D25" sqref="D25"/>
      <selection pane="bottomLeft" activeCell="K29" sqref="K29"/>
    </sheetView>
  </sheetViews>
  <sheetFormatPr baseColWidth="10" defaultColWidth="11.5" defaultRowHeight="15"/>
  <cols>
    <col min="1" max="1" width="62" style="13" bestFit="1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39" t="s">
        <v>362</v>
      </c>
      <c r="B7" s="135" t="str">
        <f>'Fiche Générale'!B3</f>
        <v>Portail_SHS</v>
      </c>
      <c r="C7" s="183" t="s">
        <v>363</v>
      </c>
      <c r="D7" s="139"/>
      <c r="E7" s="181" t="str">
        <f>'Fiche Générale'!B4</f>
        <v>Sciences de l'Homme et de la Société</v>
      </c>
      <c r="F7" s="135"/>
      <c r="G7" s="139" t="s">
        <v>364</v>
      </c>
      <c r="H7" s="182" t="str">
        <f>'Fiche Générale'!B5</f>
        <v>HPSHS18</v>
      </c>
      <c r="I7" s="182"/>
      <c r="J7" s="33"/>
      <c r="K7" s="18"/>
    </row>
    <row r="8" spans="1:19" ht="14.5" customHeight="1">
      <c r="A8" s="139"/>
      <c r="B8" s="135"/>
      <c r="C8" s="183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39"/>
      <c r="B9" s="135"/>
      <c r="C9" s="183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39"/>
      <c r="B10" s="135"/>
      <c r="C10" s="152" t="s">
        <v>181</v>
      </c>
      <c r="D10" s="152"/>
      <c r="E10" s="184">
        <f>'Fiche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'S2 Maquette'!B13</f>
        <v>1ère année de Portail</v>
      </c>
      <c r="C13" s="102"/>
      <c r="D13" s="163" t="s">
        <v>367</v>
      </c>
      <c r="E13" s="185">
        <f>'S2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'S2 Maquette'!B15</f>
        <v>Semestre 2</v>
      </c>
      <c r="C15" s="107"/>
      <c r="D15" s="163" t="s">
        <v>371</v>
      </c>
      <c r="E15" s="185">
        <f>'S2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'S2 Maquette'!B27</f>
        <v>UE Disciplinaire obligatoire : Enseignements fondamentaux 2</v>
      </c>
      <c r="B27" s="42" t="str">
        <f>'S2 Maquette'!C27</f>
        <v>UE</v>
      </c>
      <c r="C27" s="40" t="str">
        <f>'S2 Maquette'!F27</f>
        <v>Modification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'S2 Maquette'!B28</f>
        <v>Grandes Figures de l'ethnologie 2</v>
      </c>
      <c r="B28" s="42" t="str">
        <f>'S2 Maquette'!C28</f>
        <v>ECUE</v>
      </c>
      <c r="C28" s="40" t="str">
        <f>'S2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24</v>
      </c>
      <c r="L28" s="38">
        <v>1</v>
      </c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'S2 Maquette'!B29</f>
        <v>Le regard ethnologique : Initiation à l'enquête de terrain</v>
      </c>
      <c r="B29" s="42" t="str">
        <f>'S2 Maquette'!C29</f>
        <v>ECUE</v>
      </c>
      <c r="C29" s="40" t="str">
        <f>'S2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24</v>
      </c>
      <c r="L29" s="38">
        <v>1</v>
      </c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9"/>
      <c r="T29" s="43"/>
      <c r="W29"/>
    </row>
    <row r="30" spans="1:23" ht="30.75" customHeight="1">
      <c r="A30" s="77" t="str">
        <f>'S2 Maquette'!B30</f>
        <v>UE Découverte choix dans la mention : UED Ethnologie 3</v>
      </c>
      <c r="B30" s="42" t="str">
        <f>'S2 Maquette'!C30</f>
        <v>UE</v>
      </c>
      <c r="C30" s="40" t="str">
        <f>'S2 Maquette'!F30</f>
        <v>Modification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'S2 Maquette'!B31</f>
        <v>Notions et concepts clés 2</v>
      </c>
      <c r="B31" s="42" t="str">
        <f>'S2 Maquette'!C31</f>
        <v>ECUE</v>
      </c>
      <c r="C31" s="40" t="str">
        <f>'S2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83"/>
      <c r="M31" s="38"/>
      <c r="N31" s="38" t="s">
        <v>9</v>
      </c>
      <c r="O31" s="38" t="s">
        <v>389</v>
      </c>
      <c r="P31" s="38" t="s">
        <v>16</v>
      </c>
      <c r="Q31" s="38" t="s">
        <v>9</v>
      </c>
      <c r="R31" s="38" t="s">
        <v>389</v>
      </c>
      <c r="S31" s="38"/>
      <c r="T31" s="43"/>
      <c r="W31"/>
    </row>
    <row r="32" spans="1:23" ht="30.75" customHeight="1">
      <c r="A32" s="77" t="str">
        <f>'S2 Maquette'!B32</f>
        <v xml:space="preserve">UE Découverte dans la mention (Anthropologie-ethnologie) ou dans le Portail </v>
      </c>
      <c r="B32" s="42" t="str">
        <f>'S2 Maquette'!C32</f>
        <v>BLOC</v>
      </c>
      <c r="C32" s="40" t="str">
        <f>'S2 Maquette'!F32</f>
        <v>Création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'S2 Maquette'!B33</f>
        <v>Min 1 Max 1</v>
      </c>
      <c r="B33" s="42" t="str">
        <f>'S2 Maquette'!C33</f>
        <v>OPTION</v>
      </c>
      <c r="C33" s="40" t="str">
        <f>'S2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 t="s">
        <v>16</v>
      </c>
      <c r="L33" s="38">
        <v>1</v>
      </c>
      <c r="M33" s="38"/>
      <c r="N33" s="38" t="s">
        <v>9</v>
      </c>
      <c r="O33" s="38" t="s">
        <v>390</v>
      </c>
      <c r="P33" s="38" t="s">
        <v>16</v>
      </c>
      <c r="Q33" s="38" t="s">
        <v>9</v>
      </c>
      <c r="R33" s="38" t="s">
        <v>390</v>
      </c>
      <c r="S33" s="38"/>
      <c r="T33" s="43"/>
      <c r="W33"/>
    </row>
    <row r="34" spans="1:23" ht="30.75" customHeight="1">
      <c r="A34" s="77" t="str">
        <f>'S2 Maquette'!B34</f>
        <v>UED ethnologie 4 : Interculturalité : Regards croisés 2</v>
      </c>
      <c r="B34" s="42" t="str">
        <f>'S2 Maquette'!C34</f>
        <v>UE</v>
      </c>
      <c r="C34" s="40" t="str">
        <f>'S2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>
        <f>'S2 Maquette'!B35</f>
        <v>0</v>
      </c>
      <c r="B35" s="42">
        <f>'S2 Maquette'!C35</f>
        <v>0</v>
      </c>
      <c r="C35" s="40">
        <f>'S2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'S2 Maquette'!B36</f>
        <v xml:space="preserve">UE Découverte dans le Portail </v>
      </c>
      <c r="B36" s="42" t="str">
        <f>'S2 Maquette'!C36</f>
        <v>BLOC</v>
      </c>
      <c r="C36" s="40">
        <f>'S2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'S2 Maquette'!B37</f>
        <v>Min 1 Max 1</v>
      </c>
      <c r="B37" s="42" t="str">
        <f>'S2 Maquette'!C37</f>
        <v>OPTION</v>
      </c>
      <c r="C37" s="40">
        <f>'S2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'S2 Maquette'!B38</f>
        <v>UE Découverte Sociologie</v>
      </c>
      <c r="B38" s="42" t="str">
        <f>'S2 Maquette'!C38</f>
        <v>UE</v>
      </c>
      <c r="C38" s="40">
        <f>'S2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>
        <f>'S2 Maquette'!B39</f>
        <v>0</v>
      </c>
      <c r="B39" s="42" t="str">
        <f>'S2 Maquette'!C39</f>
        <v>OPTION</v>
      </c>
      <c r="C39" s="40">
        <f>'S2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'S2 Maquette'!B40</f>
        <v>UED Sociologie 3</v>
      </c>
      <c r="B40" s="42" t="str">
        <f>'S2 Maquette'!C40</f>
        <v>UE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'S2 Maquette'!B41</f>
        <v>Genre et sociétés</v>
      </c>
      <c r="B41" s="42" t="str">
        <f>'S2 Maquette'!C41</f>
        <v>ECUE</v>
      </c>
      <c r="C41" s="40">
        <f>'S2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'S2 Maquette'!B42</f>
        <v>Environnement et sociétés</v>
      </c>
      <c r="B42" s="42" t="str">
        <f>'S2 Maquette'!C42</f>
        <v>ECUE</v>
      </c>
      <c r="C42" s="40">
        <f>'S2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'S2 Maquette'!B43</f>
        <v>UED Sociologie 4</v>
      </c>
      <c r="B43" s="42" t="str">
        <f>'S2 Maquette'!C43</f>
        <v>UE</v>
      </c>
      <c r="C43" s="40">
        <f>'S2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'S2 Maquette'!B44</f>
        <v>Grands ouvrages 2</v>
      </c>
      <c r="B44" s="42" t="str">
        <f>'S2 Maquette'!C44</f>
        <v>ECUE</v>
      </c>
      <c r="C44" s="40" t="str">
        <f>'S2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'S2 Maquette'!B45</f>
        <v>Méthodologies sociologiques 2</v>
      </c>
      <c r="B45" s="42" t="str">
        <f>'S2 Maquette'!C45</f>
        <v>ECUE</v>
      </c>
      <c r="C45" s="40" t="str">
        <f>'S2 Maquette'!F45</f>
        <v>Création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'S2 Maquette'!B46</f>
        <v>UE Découverte géographie</v>
      </c>
      <c r="B46" s="42" t="str">
        <f>'S2 Maquette'!C46</f>
        <v>UE</v>
      </c>
      <c r="C46" s="40">
        <f>'S2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'S2 Maquette'!B47</f>
        <v>Min 1 Max 1</v>
      </c>
      <c r="B47" s="42" t="str">
        <f>'S2 Maquette'!C47</f>
        <v>OPTION</v>
      </c>
      <c r="C47" s="40">
        <f>'S2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'S2 Maquette'!B48</f>
        <v>UED géographie 3</v>
      </c>
      <c r="B48" s="42" t="str">
        <f>'S2 Maquette'!C48</f>
        <v>UE</v>
      </c>
      <c r="C48" s="40">
        <f>'S2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'S2 Maquette'!B49</f>
        <v>Géographie humaine (urbaine et rurale)</v>
      </c>
      <c r="B49" s="42" t="str">
        <f>'S2 Maquette'!C49</f>
        <v>ECUE</v>
      </c>
      <c r="C49" s="40">
        <f>'S2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'S2 Maquette'!B50</f>
        <v>Climatologie générale</v>
      </c>
      <c r="B50" s="42" t="str">
        <f>'S2 Maquette'!C50</f>
        <v>ECUE</v>
      </c>
      <c r="C50" s="40">
        <f>'S2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'S2 Maquette'!B51</f>
        <v>UED géographie 4 : géographie appliquée aménagement 2</v>
      </c>
      <c r="B51" s="42" t="str">
        <f>'S2 Maquette'!C51</f>
        <v>UE</v>
      </c>
      <c r="C51" s="40">
        <f>'S2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'S2 Maquette'!B52</f>
        <v>Biogeographie</v>
      </c>
      <c r="B52" s="42" t="str">
        <f>'S2 Maquette'!C52</f>
        <v>ECUE</v>
      </c>
      <c r="C52" s="40">
        <f>'S2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'S2 Maquette'!B53</f>
        <v>Géographie des littoraux</v>
      </c>
      <c r="B53" s="42" t="str">
        <f>'S2 Maquette'!C53</f>
        <v>ECUE</v>
      </c>
      <c r="C53" s="40">
        <f>'S2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'S2 Maquette'!B54</f>
        <v>UE découverte SEF</v>
      </c>
      <c r="B54" s="42" t="str">
        <f>'S2 Maquette'!C54</f>
        <v>UE</v>
      </c>
      <c r="C54" s="40">
        <f>'S2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'S2 Maquette'!B55</f>
        <v>Min 1 Max 1</v>
      </c>
      <c r="B55" s="42" t="str">
        <f>'S2 Maquette'!C55</f>
        <v>OPTION</v>
      </c>
      <c r="C55" s="40">
        <f>'S2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'S2 Maquette'!B56</f>
        <v>UED SEF 3 : Découverte du champ des SEF (2)</v>
      </c>
      <c r="B56" s="42" t="str">
        <f>'S2 Maquette'!C56</f>
        <v>UE</v>
      </c>
      <c r="C56" s="40">
        <f>'S2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'S2 Maquette'!B57</f>
        <v xml:space="preserve">Méthodes d'enquête quantitatives en SEF </v>
      </c>
      <c r="B57" s="42" t="str">
        <f>'S2 Maquette'!C57</f>
        <v>ECUE</v>
      </c>
      <c r="C57" s="40">
        <f>'S2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'S2 Maquette'!B58</f>
        <v xml:space="preserve">Méthodes d'enquête qualitatives en SEF </v>
      </c>
      <c r="B58" s="42" t="str">
        <f>'S2 Maquette'!C58</f>
        <v>ECUE</v>
      </c>
      <c r="C58" s="40">
        <f>'S2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'S2 Maquette'!B59</f>
        <v>UED SEF 4 : Culture et Éducation</v>
      </c>
      <c r="B59" s="42" t="str">
        <f>'S2 Maquette'!C59</f>
        <v>UE</v>
      </c>
      <c r="C59" s="40">
        <f>'S2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'S2 Maquette'!B60</f>
        <v>Culture scientifique et technologique 1</v>
      </c>
      <c r="B60" s="42" t="str">
        <f>'S2 Maquette'!C60</f>
        <v>ECUE</v>
      </c>
      <c r="C60" s="40">
        <f>'S2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'S2 Maquette'!B61</f>
        <v>Éducation artistique et culturelle</v>
      </c>
      <c r="B61" s="42" t="str">
        <f>'S2 Maquette'!C61</f>
        <v>ECUE</v>
      </c>
      <c r="C61" s="40">
        <f>'S2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'S2 Maquette'!B62</f>
        <v>Les éducations à (numérique, santé, développement durable, etc.) 1</v>
      </c>
      <c r="B62" s="42" t="str">
        <f>'S2 Maquette'!C62</f>
        <v>ECUE</v>
      </c>
      <c r="C62" s="40">
        <f>'S2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'S2 Maquette'!B63</f>
        <v>UE découverte Histoire</v>
      </c>
      <c r="B63" s="42" t="str">
        <f>'S2 Maquette'!C63</f>
        <v>UE</v>
      </c>
      <c r="C63" s="40">
        <f>'S2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'S2 Maquette'!B64</f>
        <v>ECUE Découverte Histoire 5 : la cité et l'historien 1</v>
      </c>
      <c r="B64" s="42" t="str">
        <f>'S2 Maquette'!C64</f>
        <v>BLOC</v>
      </c>
      <c r="C64" s="40" t="str">
        <f>'S2 Maquette'!F64</f>
        <v>Création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'S2 Maquette'!B65</f>
        <v>Min 1 Max 1</v>
      </c>
      <c r="B65" s="42" t="str">
        <f>'S2 Maquette'!C65</f>
        <v>OPTION</v>
      </c>
      <c r="C65" s="40">
        <f>'S2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'S2 Maquette'!B66</f>
        <v>la cité et l'historien (histoire ancienne et médiévale)</v>
      </c>
      <c r="B66" s="42" t="str">
        <f>'S2 Maquette'!C66</f>
        <v>ECUE</v>
      </c>
      <c r="C66" s="40" t="str">
        <f>'S2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'S2 Maquette'!B67</f>
        <v>la cité et l'historien (histoire moderne et contemporaine)</v>
      </c>
      <c r="B67" s="42" t="str">
        <f>'S2 Maquette'!C67</f>
        <v>ECUE</v>
      </c>
      <c r="C67" s="40" t="str">
        <f>'S2 Maquette'!F67</f>
        <v>Création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'S2 Maquette'!B68</f>
        <v>ECUE Découverte Histoire 6 : thématiques périodiques 3</v>
      </c>
      <c r="B68" s="42" t="str">
        <f>'S2 Maquette'!C68</f>
        <v>BLOC</v>
      </c>
      <c r="C68" s="40" t="str">
        <f>'S2 Maquette'!F68</f>
        <v>Modification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'S2 Maquette'!B69</f>
        <v>Min 1 Max 1</v>
      </c>
      <c r="B69" s="42" t="str">
        <f>'S2 Maquette'!C69</f>
        <v>OPTION</v>
      </c>
      <c r="C69" s="40">
        <f>'S2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'S2 Maquette'!B70</f>
        <v>UED14 Préhistoire</v>
      </c>
      <c r="B70" s="42" t="str">
        <f>'S2 Maquette'!C70</f>
        <v>ECUE</v>
      </c>
      <c r="C70" s="40">
        <f>'S2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'S2 Maquette'!B71</f>
        <v>UED15 Histoire ancienne</v>
      </c>
      <c r="B71" s="42" t="str">
        <f>'S2 Maquette'!C71</f>
        <v>ECUE</v>
      </c>
      <c r="C71" s="40">
        <f>'S2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'S2 Maquette'!B72</f>
        <v>UED16 Histoire ancienne</v>
      </c>
      <c r="B72" s="42" t="str">
        <f>'S2 Maquette'!C72</f>
        <v>ECUE</v>
      </c>
      <c r="C72" s="40">
        <f>'S2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'S2 Maquette'!B73</f>
        <v>UED17 Histoire ancienne</v>
      </c>
      <c r="B73" s="42" t="str">
        <f>'S2 Maquette'!C73</f>
        <v>ECUE</v>
      </c>
      <c r="C73" s="40">
        <f>'S2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'S2 Maquette'!B74</f>
        <v>UED18 Histoire médiévale</v>
      </c>
      <c r="B74" s="42" t="str">
        <f>'S2 Maquette'!C74</f>
        <v>ECUE</v>
      </c>
      <c r="C74" s="40">
        <f>'S2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'S2 Maquette'!B75</f>
        <v>UED19 Histoire médiévale</v>
      </c>
      <c r="B75" s="42" t="str">
        <f>'S2 Maquette'!C75</f>
        <v>ECUE</v>
      </c>
      <c r="C75" s="40">
        <f>'S2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'S2 Maquette'!B76</f>
        <v>UED20 Histoire médiévale</v>
      </c>
      <c r="B76" s="42" t="str">
        <f>'S2 Maquette'!C76</f>
        <v>ECUE</v>
      </c>
      <c r="C76" s="40">
        <f>'S2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'S2 Maquette'!B77</f>
        <v xml:space="preserve">UED21 Histoire moderne </v>
      </c>
      <c r="B77" s="42" t="str">
        <f>'S2 Maquette'!C77</f>
        <v>ECUE</v>
      </c>
      <c r="C77" s="40">
        <f>'S2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'S2 Maquette'!B78</f>
        <v xml:space="preserve">UED22 Histoire moderne </v>
      </c>
      <c r="B78" s="42" t="str">
        <f>'S2 Maquette'!C78</f>
        <v>ECUE</v>
      </c>
      <c r="C78" s="40">
        <f>'S2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'S2 Maquette'!B79</f>
        <v>UED23 Histoire moderne</v>
      </c>
      <c r="B79" s="42" t="str">
        <f>'S2 Maquette'!C79</f>
        <v>ECUE</v>
      </c>
      <c r="C79" s="40">
        <f>'S2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'S2 Maquette'!B80</f>
        <v>UED24  Histoire contemporaine</v>
      </c>
      <c r="B80" s="42" t="str">
        <f>'S2 Maquette'!C80</f>
        <v>ECUE</v>
      </c>
      <c r="C80" s="40">
        <f>'S2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'S2 Maquette'!B81</f>
        <v>UED25 Histoire contemporaine</v>
      </c>
      <c r="B81" s="42" t="str">
        <f>'S2 Maquette'!C81</f>
        <v>ECUE</v>
      </c>
      <c r="C81" s="40">
        <f>'S2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'S2 Maquette'!B82</f>
        <v>UED26 Histoire contemporaine</v>
      </c>
      <c r="B82" s="42" t="str">
        <f>'S2 Maquette'!C82</f>
        <v>ECUE</v>
      </c>
      <c r="C82" s="40">
        <f>'S2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'S2 Maquette'!B83</f>
        <v xml:space="preserve">UE Découverte dans le Portail </v>
      </c>
      <c r="B83" s="42" t="str">
        <f>'S2 Maquette'!C83</f>
        <v>UE</v>
      </c>
      <c r="C83" s="40">
        <f>'S2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'S2 Maquette'!B84</f>
        <v>Min1 max1</v>
      </c>
      <c r="B84" s="42" t="str">
        <f>'S2 Maquette'!C84</f>
        <v>OPTION</v>
      </c>
      <c r="C84" s="40">
        <f>'S2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'S2 Maquette'!B85</f>
        <v>UE Découverte Sociologie</v>
      </c>
      <c r="B85" s="42" t="str">
        <f>'S2 Maquette'!C85</f>
        <v>UE</v>
      </c>
      <c r="C85" s="40">
        <f>'S2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'S2 Maquette'!B86</f>
        <v>0</v>
      </c>
      <c r="B86" s="42" t="str">
        <f>'S2 Maquette'!C86</f>
        <v>OPTION</v>
      </c>
      <c r="C86" s="40">
        <f>'S2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'S2 Maquette'!B87</f>
        <v>UED Sociologie 3</v>
      </c>
      <c r="B87" s="42" t="str">
        <f>'S2 Maquette'!C87</f>
        <v>UE</v>
      </c>
      <c r="C87" s="40">
        <f>'S2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'S2 Maquette'!B88</f>
        <v>Genre et sociétés</v>
      </c>
      <c r="B88" s="42" t="str">
        <f>'S2 Maquette'!C88</f>
        <v>ECUE</v>
      </c>
      <c r="C88" s="40">
        <f>'S2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'S2 Maquette'!B89</f>
        <v>Environnement et sociétés</v>
      </c>
      <c r="B89" s="42" t="str">
        <f>'S2 Maquette'!C89</f>
        <v>ECUE</v>
      </c>
      <c r="C89" s="40">
        <f>'S2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'S2 Maquette'!B90</f>
        <v>UED Sociologie 4</v>
      </c>
      <c r="B90" s="42" t="str">
        <f>'S2 Maquette'!C90</f>
        <v>UE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'S2 Maquette'!B91</f>
        <v>Grands ouvrages 2</v>
      </c>
      <c r="B91" s="42" t="str">
        <f>'S2 Maquette'!C91</f>
        <v>ECUE</v>
      </c>
      <c r="C91" s="40" t="str">
        <f>'S2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'S2 Maquette'!B92</f>
        <v>Méthodologies sociologiques 2</v>
      </c>
      <c r="B92" s="42" t="str">
        <f>'S2 Maquette'!C92</f>
        <v>ECUE</v>
      </c>
      <c r="C92" s="40" t="str">
        <f>'S2 Maquette'!F92</f>
        <v>Création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 t="str">
        <f>'S2 Maquette'!B93</f>
        <v>UE découverte géographie</v>
      </c>
      <c r="B93" s="42" t="str">
        <f>'S2 Maquette'!C93</f>
        <v>UE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'S2 Maquette'!B94</f>
        <v>Min 1 Max 1</v>
      </c>
      <c r="B94" s="42" t="str">
        <f>'S2 Maquette'!C94</f>
        <v>OPTION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'S2 Maquette'!B95</f>
        <v>UED géographie 3</v>
      </c>
      <c r="B95" s="42" t="str">
        <f>'S2 Maquette'!C95</f>
        <v>UE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'S2 Maquette'!B96</f>
        <v>Géographie humaine (urbaine et rurale)</v>
      </c>
      <c r="B96" s="42" t="str">
        <f>'S2 Maquette'!C96</f>
        <v>ECUE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'S2 Maquette'!B97</f>
        <v>Climatologie générale</v>
      </c>
      <c r="B97" s="42" t="str">
        <f>'S2 Maquette'!C97</f>
        <v>ECUE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'S2 Maquette'!B98</f>
        <v>UED géographie 4 : géographie appliquée aménagement 2</v>
      </c>
      <c r="B98" s="42" t="str">
        <f>'S2 Maquette'!C98</f>
        <v>UE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'S2 Maquette'!B99</f>
        <v>Biogeographie</v>
      </c>
      <c r="B99" s="42" t="str">
        <f>'S2 Maquette'!C99</f>
        <v>ECUE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'S2 Maquette'!B100</f>
        <v>Géographie des littoraux</v>
      </c>
      <c r="B100" s="42" t="str">
        <f>'S2 Maquette'!C100</f>
        <v>ECUE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 t="str">
        <f>'S2 Maquette'!B101</f>
        <v>UE découverte SEF</v>
      </c>
      <c r="B101" s="42" t="str">
        <f>'S2 Maquette'!C101</f>
        <v>UE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'S2 Maquette'!B102</f>
        <v>Min 1 Max 1</v>
      </c>
      <c r="B102" s="42" t="str">
        <f>'S2 Maquette'!C102</f>
        <v>OPTION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'S2 Maquette'!B103</f>
        <v>UED SEF 3 : Découverte du champ des SEF (2)</v>
      </c>
      <c r="B103" s="42" t="str">
        <f>'S2 Maquette'!C103</f>
        <v>UE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'S2 Maquette'!B104</f>
        <v xml:space="preserve">Méthodes d'enquête quantitatives en SEF </v>
      </c>
      <c r="B104" s="42" t="str">
        <f>'S2 Maquette'!C104</f>
        <v>ECUE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'S2 Maquette'!B105</f>
        <v xml:space="preserve">Méthodes d'enquête qualitatives en SEF </v>
      </c>
      <c r="B105" s="42" t="str">
        <f>'S2 Maquette'!C105</f>
        <v>ECUE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'S2 Maquette'!B106</f>
        <v>UED SEF 4 : Culture et Éducation</v>
      </c>
      <c r="B106" s="42" t="str">
        <f>'S2 Maquette'!C106</f>
        <v>UE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'S2 Maquette'!B107</f>
        <v>Culture scientifique et technologique 1</v>
      </c>
      <c r="B107" s="42" t="str">
        <f>'S2 Maquette'!C107</f>
        <v>ECUE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'S2 Maquette'!B108</f>
        <v>Éducation artistique et culturelle</v>
      </c>
      <c r="B108" s="42" t="str">
        <f>'S2 Maquette'!C108</f>
        <v>ECUE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'S2 Maquette'!B109</f>
        <v>Les éducations à (numérique, santé, développement durable, etc.) 1</v>
      </c>
      <c r="B109" s="42" t="str">
        <f>'S2 Maquette'!C109</f>
        <v>ECUE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'S2 Maquette'!B110</f>
        <v>UE découverte Histoire</v>
      </c>
      <c r="B110" s="42" t="str">
        <f>'S2 Maquette'!C110</f>
        <v>UE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'S2 Maquette'!B111</f>
        <v>ECUE Découverte Histoire 5 : la cité et l'historien 1</v>
      </c>
      <c r="B111" s="42" t="str">
        <f>'S2 Maquette'!C111</f>
        <v>BLOC</v>
      </c>
      <c r="C111" s="40" t="str">
        <f>'S2 Maquette'!F111</f>
        <v>Création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'S2 Maquette'!B112</f>
        <v>Min 1 Max 1</v>
      </c>
      <c r="B112" s="42" t="str">
        <f>'S2 Maquette'!C112</f>
        <v>OPTION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'S2 Maquette'!B113</f>
        <v>la cité et l'historien (histoire ancienne et médiévale)</v>
      </c>
      <c r="B113" s="42" t="str">
        <f>'S2 Maquette'!C113</f>
        <v>ECUE</v>
      </c>
      <c r="C113" s="40" t="str">
        <f>'S2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'S2 Maquette'!B114</f>
        <v>la cité et l'historien (histoire moderne et contemporaine)</v>
      </c>
      <c r="B114" s="42" t="str">
        <f>'S2 Maquette'!C114</f>
        <v>ECUE</v>
      </c>
      <c r="C114" s="40" t="str">
        <f>'S2 Maquette'!F114</f>
        <v>Création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'S2 Maquette'!B115</f>
        <v>ECUE Découverte Histoire 6 : thématiques périodiques 3</v>
      </c>
      <c r="B115" s="42" t="str">
        <f>'S2 Maquette'!C115</f>
        <v>BLOC</v>
      </c>
      <c r="C115" s="40" t="str">
        <f>'S2 Maquette'!F115</f>
        <v>Modification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'S2 Maquette'!B116</f>
        <v>Min 1 Max 1</v>
      </c>
      <c r="B116" s="42" t="str">
        <f>'S2 Maquette'!C116</f>
        <v>OPTION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'S2 Maquette'!B117</f>
        <v>UED14 Préhistoire</v>
      </c>
      <c r="B117" s="42" t="str">
        <f>'S2 Maquette'!C117</f>
        <v>ECUE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'S2 Maquette'!B118</f>
        <v>UED15 Histoire ancienne</v>
      </c>
      <c r="B118" s="42" t="str">
        <f>'S2 Maquette'!C118</f>
        <v>ECUE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'S2 Maquette'!B119</f>
        <v>UED16 Histoire ancienne</v>
      </c>
      <c r="B119" s="42" t="str">
        <f>'S2 Maquette'!C119</f>
        <v>ECUE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'S2 Maquette'!B120</f>
        <v>UED17 Histoire ancienne</v>
      </c>
      <c r="B120" s="42" t="str">
        <f>'S2 Maquette'!C120</f>
        <v>ECUE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'S2 Maquette'!B121</f>
        <v>UED18 Histoire médiévale</v>
      </c>
      <c r="B121" s="42" t="str">
        <f>'S2 Maquette'!C121</f>
        <v>ECUE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'S2 Maquette'!B122</f>
        <v>UED19 Histoire médiévale</v>
      </c>
      <c r="B122" s="42" t="str">
        <f>'S2 Maquette'!C122</f>
        <v>ECUE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'S2 Maquette'!B123</f>
        <v>UED20 Histoire médiévale</v>
      </c>
      <c r="B123" s="42" t="str">
        <f>'S2 Maquette'!C123</f>
        <v>ECUE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'S2 Maquette'!B124</f>
        <v xml:space="preserve">UED21 Histoire moderne </v>
      </c>
      <c r="B124" s="42" t="str">
        <f>'S2 Maquette'!C124</f>
        <v>ECUE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'S2 Maquette'!B125</f>
        <v xml:space="preserve">UED22 Histoire moderne </v>
      </c>
      <c r="B125" s="42" t="str">
        <f>'S2 Maquette'!C125</f>
        <v>ECUE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'S2 Maquette'!B126</f>
        <v>UED23 Histoire moderne</v>
      </c>
      <c r="B126" s="42" t="str">
        <f>'S2 Maquette'!C126</f>
        <v>ECUE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'S2 Maquette'!B127</f>
        <v>UED24  Histoire contemporaine</v>
      </c>
      <c r="B127" s="42" t="str">
        <f>'S2 Maquette'!C127</f>
        <v>ECUE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'S2 Maquette'!B128</f>
        <v>UED25 Histoire contemporaine</v>
      </c>
      <c r="B128" s="42" t="str">
        <f>'S2 Maquette'!C128</f>
        <v>ECUE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 t="str">
        <f>'S2 Maquette'!B129</f>
        <v>UED26 Histoire contemporaine</v>
      </c>
      <c r="B129" s="42" t="str">
        <f>'S2 Maquette'!C129</f>
        <v>ECUE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99" priority="34">
      <formula>$C1="OPTION"</formula>
    </cfRule>
    <cfRule type="expression" dxfId="298" priority="33">
      <formula>$C1="BLOC"</formula>
    </cfRule>
    <cfRule type="expression" dxfId="297" priority="32">
      <formula>$C1="Parcours Pédagogique"</formula>
    </cfRule>
  </conditionalFormatting>
  <conditionalFormatting sqref="A27:M33">
    <cfRule type="expression" dxfId="296" priority="15">
      <formula>$C27="Modification MCC"</formula>
    </cfRule>
    <cfRule type="expression" dxfId="295" priority="16">
      <formula>$C27="Modification"</formula>
    </cfRule>
    <cfRule type="expression" dxfId="294" priority="17">
      <formula>$C27="Création"</formula>
    </cfRule>
    <cfRule type="expression" dxfId="293" priority="18">
      <formula>$C27="Fermeture"</formula>
    </cfRule>
  </conditionalFormatting>
  <conditionalFormatting sqref="A18:S26 T18 S27:S33 A34:S300">
    <cfRule type="expression" dxfId="292" priority="39">
      <formula>$C18="Modification MCC"</formula>
    </cfRule>
  </conditionalFormatting>
  <conditionalFormatting sqref="B1:S7 C8:S9 C10 E10 J10:S11 B12:M12 P12 B13:L13 B14:N14 P14:S17 B15:M17 B301:S999">
    <cfRule type="expression" dxfId="291" priority="38">
      <formula>$D1="Fermeture"</formula>
    </cfRule>
    <cfRule type="expression" dxfId="290" priority="37">
      <formula>$D1="Création"</formula>
    </cfRule>
    <cfRule type="expression" dxfId="289" priority="36">
      <formula>$D1="Modification"</formula>
    </cfRule>
  </conditionalFormatting>
  <conditionalFormatting sqref="B1:S7 C8:S9 J10:S11 B12:M12 B13:L13 B14:N14 B15:M17 P14:S17 B301:S999 C10 E10 P12">
    <cfRule type="expression" dxfId="288" priority="35">
      <formula>$D1="Modification MCC"</formula>
    </cfRule>
  </conditionalFormatting>
  <conditionalFormatting sqref="C1:S9 C10 E10 J10:S11">
    <cfRule type="expression" dxfId="287" priority="26">
      <formula>$B1="Option"</formula>
    </cfRule>
  </conditionalFormatting>
  <conditionalFormatting sqref="C12:S1001">
    <cfRule type="expression" dxfId="286" priority="1">
      <formula>$B12="Option"</formula>
    </cfRule>
  </conditionalFormatting>
  <conditionalFormatting sqref="J1:J26">
    <cfRule type="expression" dxfId="285" priority="30">
      <formula>$I1="NON"</formula>
    </cfRule>
  </conditionalFormatting>
  <conditionalFormatting sqref="J27:J1001">
    <cfRule type="expression" dxfId="284" priority="14">
      <formula>$I27="NON"</formula>
    </cfRule>
  </conditionalFormatting>
  <conditionalFormatting sqref="L18:L26 L34:L300">
    <cfRule type="expression" dxfId="283" priority="44">
      <formula>$K18="CCI (CC Intégral)"</formula>
    </cfRule>
  </conditionalFormatting>
  <conditionalFormatting sqref="L27:L33">
    <cfRule type="expression" dxfId="282" priority="25">
      <formula>$K27="CCI (CC Intégral)"</formula>
    </cfRule>
  </conditionalFormatting>
  <conditionalFormatting sqref="L27:M33">
    <cfRule type="expression" dxfId="281" priority="24">
      <formula>$K27="CT (Contrôle terminal)"</formula>
    </cfRule>
  </conditionalFormatting>
  <conditionalFormatting sqref="M1:M26 L18:L26 L34:L300 M34:M1001">
    <cfRule type="expression" dxfId="280" priority="43">
      <formula>$K1="CT (Contrôle terminal)"</formula>
    </cfRule>
  </conditionalFormatting>
  <conditionalFormatting sqref="N1:O1001">
    <cfRule type="expression" dxfId="279" priority="2">
      <formula>$K1="CCI (CC Intégral)"</formula>
    </cfRule>
  </conditionalFormatting>
  <conditionalFormatting sqref="N27:O33">
    <cfRule type="expression" dxfId="278" priority="6">
      <formula>$C27="Fermeture"</formula>
    </cfRule>
    <cfRule type="expression" dxfId="277" priority="5">
      <formula>$C27="Création"</formula>
    </cfRule>
    <cfRule type="expression" dxfId="276" priority="4">
      <formula>$C27="Modification"</formula>
    </cfRule>
    <cfRule type="expression" dxfId="275" priority="3">
      <formula>$C27="Modification MCC"</formula>
    </cfRule>
  </conditionalFormatting>
  <conditionalFormatting sqref="P27:R33">
    <cfRule type="expression" dxfId="274" priority="12">
      <formula>$C27="Fermeture"</formula>
    </cfRule>
    <cfRule type="expression" dxfId="273" priority="11">
      <formula>$C27="Création"</formula>
    </cfRule>
    <cfRule type="expression" dxfId="272" priority="10">
      <formula>$C27="Modification"</formula>
    </cfRule>
    <cfRule type="expression" dxfId="271" priority="9">
      <formula>$C27="Modification MCC"</formula>
    </cfRule>
  </conditionalFormatting>
  <conditionalFormatting sqref="Q1:R1001">
    <cfRule type="expression" dxfId="270" priority="8">
      <formula>$P1="Autres"</formula>
    </cfRule>
  </conditionalFormatting>
  <conditionalFormatting sqref="S1:S1001 T18">
    <cfRule type="expression" dxfId="269" priority="27">
      <formula>$P1="CT (Contrôle terminal)"</formula>
    </cfRule>
  </conditionalFormatting>
  <conditionalFormatting sqref="T18 A18:S26 S27:S33 A34:S300">
    <cfRule type="expression" dxfId="268" priority="40">
      <formula>$C18="Modification"</formula>
    </cfRule>
    <cfRule type="expression" dxfId="267" priority="41">
      <formula>$C18="Création"</formula>
    </cfRule>
    <cfRule type="expression" dxfId="266" priority="42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490BE-1C94-45B0-9506-D4C8D8CA7133}">
  <dimension ref="A1:W300"/>
  <sheetViews>
    <sheetView topLeftCell="B19" zoomScale="49" workbookViewId="0">
      <selection activeCell="H31" sqref="H31"/>
    </sheetView>
  </sheetViews>
  <sheetFormatPr baseColWidth="10" defaultColWidth="11.5" defaultRowHeight="15"/>
  <cols>
    <col min="1" max="1" width="39" style="13" customWidth="1"/>
    <col min="2" max="2" width="50.5" style="13" customWidth="1"/>
    <col min="3" max="3" width="15.5" style="17" customWidth="1"/>
    <col min="4" max="4" width="20.83203125" style="13" customWidth="1"/>
    <col min="5" max="5" width="15.5" style="13" customWidth="1"/>
    <col min="6" max="6" width="24.5" style="13" customWidth="1"/>
    <col min="7" max="7" width="22" style="13" customWidth="1"/>
    <col min="8" max="8" width="27.1640625" style="13" customWidth="1"/>
    <col min="9" max="9" width="35.5" style="13" customWidth="1"/>
    <col min="10" max="10" width="18.5" style="13" customWidth="1"/>
    <col min="11" max="11" width="40.5" style="13" customWidth="1"/>
    <col min="12" max="12" width="31.5" style="13" customWidth="1"/>
    <col min="13" max="14" width="22.5" style="13" customWidth="1"/>
    <col min="15" max="15" width="20.5" style="13" customWidth="1"/>
    <col min="16" max="16" width="20.83203125" style="13" bestFit="1" customWidth="1"/>
    <col min="17" max="17" width="20.5" style="13" customWidth="1"/>
    <col min="18" max="18" width="17.5" style="13" customWidth="1"/>
    <col min="19" max="19" width="51.5" style="13" customWidth="1"/>
    <col min="20" max="20" width="46.1640625" style="17" customWidth="1"/>
    <col min="21" max="23" width="11.5" style="29"/>
  </cols>
  <sheetData>
    <row r="1" spans="1:19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>
      <c r="A7" s="139" t="s">
        <v>362</v>
      </c>
      <c r="B7" s="135" t="str">
        <f>'[1]Fiche Générale'!B3</f>
        <v>Portail_SHS</v>
      </c>
      <c r="C7" s="183" t="s">
        <v>363</v>
      </c>
      <c r="D7" s="139"/>
      <c r="E7" s="181" t="str">
        <f>'[1]Fiche Générale'!B4</f>
        <v>Sciences de l'Homme et de la Société</v>
      </c>
      <c r="F7" s="135"/>
      <c r="G7" s="139" t="s">
        <v>364</v>
      </c>
      <c r="H7" s="182" t="str">
        <f>'[1]Fiche Générale'!B5</f>
        <v>HPSHS18</v>
      </c>
      <c r="I7" s="182"/>
      <c r="J7" s="33"/>
      <c r="K7" s="18"/>
    </row>
    <row r="8" spans="1:19" ht="14.5" customHeight="1">
      <c r="A8" s="139"/>
      <c r="B8" s="135"/>
      <c r="C8" s="183"/>
      <c r="D8" s="139"/>
      <c r="E8" s="181"/>
      <c r="F8" s="135"/>
      <c r="G8" s="139"/>
      <c r="H8" s="182"/>
      <c r="I8" s="182"/>
      <c r="J8" s="33"/>
      <c r="K8" s="18"/>
    </row>
    <row r="9" spans="1:19" ht="14.5" customHeight="1">
      <c r="A9" s="139"/>
      <c r="B9" s="135"/>
      <c r="C9" s="183"/>
      <c r="D9" s="139"/>
      <c r="E9" s="181"/>
      <c r="F9" s="135"/>
      <c r="G9" s="139"/>
      <c r="H9" s="182"/>
      <c r="I9" s="182"/>
      <c r="J9" s="33"/>
      <c r="K9" s="18"/>
    </row>
    <row r="10" spans="1:19" ht="14.5" customHeight="1">
      <c r="A10" s="139"/>
      <c r="B10" s="135"/>
      <c r="C10" s="152" t="s">
        <v>181</v>
      </c>
      <c r="D10" s="152"/>
      <c r="E10" s="184">
        <f>'[1]Fiche Générale'!B9</f>
        <v>0</v>
      </c>
      <c r="F10" s="184"/>
      <c r="G10" s="184"/>
      <c r="H10" s="184"/>
      <c r="I10" s="184"/>
      <c r="J10" s="33"/>
      <c r="K10" s="18"/>
    </row>
    <row r="11" spans="1:19" ht="14.5" customHeight="1">
      <c r="A11" s="139"/>
      <c r="B11" s="135"/>
      <c r="C11" s="152"/>
      <c r="D11" s="152"/>
      <c r="E11" s="184"/>
      <c r="F11" s="184"/>
      <c r="G11" s="184"/>
      <c r="H11" s="184"/>
      <c r="I11" s="184"/>
      <c r="J11" s="33"/>
      <c r="K11" s="18"/>
    </row>
    <row r="12" spans="1:19">
      <c r="C12" s="13"/>
      <c r="I12" s="36"/>
      <c r="J12" s="36"/>
      <c r="M12" s="159" t="s">
        <v>365</v>
      </c>
      <c r="N12" s="160"/>
      <c r="O12" s="172"/>
      <c r="P12" s="159" t="s">
        <v>366</v>
      </c>
      <c r="Q12" s="160"/>
      <c r="R12" s="160"/>
      <c r="S12" s="172"/>
    </row>
    <row r="13" spans="1:19">
      <c r="A13" s="163" t="s">
        <v>182</v>
      </c>
      <c r="B13" s="102" t="str">
        <f>'[1]S2 Maquette'!B13</f>
        <v>1ère année de Portail</v>
      </c>
      <c r="C13" s="102"/>
      <c r="D13" s="163" t="s">
        <v>367</v>
      </c>
      <c r="E13" s="185">
        <f>'[1]S2 Maquette'!E13</f>
        <v>0</v>
      </c>
      <c r="F13" s="185"/>
      <c r="G13" s="185"/>
      <c r="I13" s="36"/>
      <c r="J13" s="36"/>
      <c r="M13" s="161"/>
      <c r="N13" s="162"/>
      <c r="O13" s="173"/>
      <c r="P13" s="161"/>
      <c r="Q13" s="162"/>
      <c r="R13" s="162"/>
      <c r="S13" s="173"/>
    </row>
    <row r="14" spans="1:19">
      <c r="A14" s="164"/>
      <c r="B14" s="102"/>
      <c r="C14" s="102"/>
      <c r="D14" s="164"/>
      <c r="E14" s="185"/>
      <c r="F14" s="185"/>
      <c r="G14" s="185"/>
      <c r="I14" s="36"/>
      <c r="J14" s="36"/>
      <c r="M14" s="136" t="s">
        <v>368</v>
      </c>
      <c r="N14" s="159" t="s">
        <v>369</v>
      </c>
      <c r="O14" s="172"/>
      <c r="P14" s="137"/>
      <c r="Q14" s="176"/>
      <c r="R14" s="187"/>
      <c r="S14" s="163"/>
    </row>
    <row r="15" spans="1:19">
      <c r="A15" s="163" t="s">
        <v>370</v>
      </c>
      <c r="B15" s="106" t="str">
        <f>'[1]S2 Maquette'!B15</f>
        <v>Semestre 2</v>
      </c>
      <c r="C15" s="107"/>
      <c r="D15" s="163" t="s">
        <v>371</v>
      </c>
      <c r="E15" s="185">
        <f>'[1]S2 Maquette'!E15:F16</f>
        <v>0</v>
      </c>
      <c r="F15" s="185"/>
      <c r="G15" s="185"/>
      <c r="I15" s="36"/>
      <c r="J15" s="36"/>
      <c r="M15" s="136"/>
      <c r="N15" s="179"/>
      <c r="O15" s="180"/>
      <c r="P15" s="137"/>
      <c r="Q15" s="177"/>
      <c r="R15" s="187"/>
      <c r="S15" s="171"/>
    </row>
    <row r="16" spans="1:19">
      <c r="A16" s="164"/>
      <c r="B16" s="109"/>
      <c r="C16" s="110"/>
      <c r="D16" s="164"/>
      <c r="E16" s="185"/>
      <c r="F16" s="185"/>
      <c r="G16" s="185"/>
      <c r="I16" s="36"/>
      <c r="J16" s="36"/>
      <c r="M16" s="136"/>
      <c r="N16" s="179"/>
      <c r="O16" s="180"/>
      <c r="P16" s="137"/>
      <c r="Q16" s="177"/>
      <c r="R16" s="187"/>
      <c r="S16" s="171"/>
    </row>
    <row r="17" spans="1:23">
      <c r="L17" s="14"/>
      <c r="M17" s="136"/>
      <c r="N17" s="161"/>
      <c r="O17" s="173"/>
      <c r="P17" s="137"/>
      <c r="Q17" s="178"/>
      <c r="R17" s="187"/>
      <c r="S17" s="164"/>
    </row>
    <row r="18" spans="1:23" ht="59.5" customHeight="1">
      <c r="A18" s="3" t="s">
        <v>372</v>
      </c>
      <c r="B18" s="35" t="s">
        <v>373</v>
      </c>
      <c r="C18" s="3" t="s">
        <v>5</v>
      </c>
      <c r="D18" s="3" t="s">
        <v>374</v>
      </c>
      <c r="E18" s="3" t="s">
        <v>375</v>
      </c>
      <c r="F18" s="3" t="s">
        <v>376</v>
      </c>
      <c r="G18" s="3" t="s">
        <v>377</v>
      </c>
      <c r="H18" s="3" t="s">
        <v>378</v>
      </c>
      <c r="I18" s="3" t="s">
        <v>379</v>
      </c>
      <c r="J18" s="3" t="s">
        <v>380</v>
      </c>
      <c r="K18" s="3" t="s">
        <v>381</v>
      </c>
      <c r="L18" s="3" t="s">
        <v>382</v>
      </c>
      <c r="M18" s="3" t="s">
        <v>383</v>
      </c>
      <c r="N18" s="3" t="s">
        <v>373</v>
      </c>
      <c r="O18" s="3" t="s">
        <v>384</v>
      </c>
      <c r="P18" s="3" t="s">
        <v>385</v>
      </c>
      <c r="Q18" s="3" t="s">
        <v>373</v>
      </c>
      <c r="R18" s="3" t="s">
        <v>384</v>
      </c>
      <c r="S18" s="4" t="s">
        <v>386</v>
      </c>
      <c r="T18" s="4" t="s">
        <v>387</v>
      </c>
      <c r="W18"/>
    </row>
    <row r="19" spans="1:23" ht="30.75" customHeight="1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'[1]S2 Maquette'!B27</f>
        <v>UE Disciplinaire obligatoire : Enseignements fondamentaux 2</v>
      </c>
      <c r="B27" s="42" t="str">
        <f>'[1]S2 Maquette'!C27</f>
        <v>UE</v>
      </c>
      <c r="C27" s="40" t="str">
        <f>'[1]S2 Maquette'!F27</f>
        <v>Modification</v>
      </c>
      <c r="D27" s="19"/>
      <c r="E27" s="19" t="s">
        <v>388</v>
      </c>
      <c r="F27" s="19" t="s">
        <v>388</v>
      </c>
      <c r="G27" s="38" t="s">
        <v>388</v>
      </c>
      <c r="H27" s="38" t="s">
        <v>388</v>
      </c>
      <c r="I27" s="38" t="s">
        <v>388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'[1]S2 Maquette'!B28</f>
        <v>Grandes Figures de l'ethnologie 2</v>
      </c>
      <c r="B28" s="42" t="str">
        <f>'[1]S2 Maquette'!C28</f>
        <v>ECUE</v>
      </c>
      <c r="C28" s="40" t="str">
        <f>'[1]S2 Maquette'!F28</f>
        <v>Modification</v>
      </c>
      <c r="D28" s="19"/>
      <c r="E28" s="19" t="s">
        <v>388</v>
      </c>
      <c r="F28" s="19" t="s">
        <v>388</v>
      </c>
      <c r="G28" s="38" t="s">
        <v>388</v>
      </c>
      <c r="H28" s="38" t="s">
        <v>388</v>
      </c>
      <c r="I28" s="38" t="s">
        <v>388</v>
      </c>
      <c r="J28" s="38"/>
      <c r="K28" s="38" t="s">
        <v>16</v>
      </c>
      <c r="L28" s="38"/>
      <c r="M28" s="38"/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'[1]S2 Maquette'!B29</f>
        <v>Le regard ethnologique : Initiation à l'enquête de terrain</v>
      </c>
      <c r="B29" s="42" t="str">
        <f>'[1]S2 Maquette'!C29</f>
        <v>ECUE</v>
      </c>
      <c r="C29" s="40" t="str">
        <f>'[1]S2 Maquette'!F29</f>
        <v>Modification</v>
      </c>
      <c r="D29" s="19"/>
      <c r="E29" s="19" t="s">
        <v>388</v>
      </c>
      <c r="F29" s="19" t="s">
        <v>388</v>
      </c>
      <c r="G29" s="38" t="s">
        <v>388</v>
      </c>
      <c r="H29" s="38" t="s">
        <v>388</v>
      </c>
      <c r="I29" s="38" t="s">
        <v>388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9"/>
      <c r="T29" s="43"/>
      <c r="W29"/>
    </row>
    <row r="30" spans="1:23" ht="30.75" customHeight="1">
      <c r="A30" s="77" t="str">
        <f>'[1]S2 Maquette'!B30</f>
        <v>UE Découverte choix dans la mention : UED Ethnologie 3</v>
      </c>
      <c r="B30" s="42" t="str">
        <f>'[1]S2 Maquette'!C30</f>
        <v>UE</v>
      </c>
      <c r="C30" s="40" t="str">
        <f>'[1]S2 Maquette'!F30</f>
        <v>Modification</v>
      </c>
      <c r="D30" s="19"/>
      <c r="E30" s="19" t="s">
        <v>388</v>
      </c>
      <c r="F30" s="19" t="s">
        <v>388</v>
      </c>
      <c r="G30" s="38" t="s">
        <v>388</v>
      </c>
      <c r="H30" s="38" t="s">
        <v>388</v>
      </c>
      <c r="I30" s="38" t="s">
        <v>388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'[1]S2 Maquette'!B31</f>
        <v>Notions et concepts clés 2</v>
      </c>
      <c r="B31" s="42" t="str">
        <f>'[1]S2 Maquette'!C31</f>
        <v>ECUE</v>
      </c>
      <c r="C31" s="40" t="str">
        <f>'[1]S2 Maquette'!F31</f>
        <v>Création</v>
      </c>
      <c r="D31" s="19"/>
      <c r="E31" s="19" t="s">
        <v>388</v>
      </c>
      <c r="F31" s="19" t="s">
        <v>388</v>
      </c>
      <c r="G31" s="38" t="s">
        <v>388</v>
      </c>
      <c r="H31" s="38" t="s">
        <v>388</v>
      </c>
      <c r="I31" s="38" t="s">
        <v>388</v>
      </c>
      <c r="J31" s="38"/>
      <c r="K31" s="38" t="s">
        <v>16</v>
      </c>
      <c r="L31" s="83"/>
      <c r="M31" s="38"/>
      <c r="N31" s="38" t="s">
        <v>9</v>
      </c>
      <c r="O31" s="38" t="s">
        <v>389</v>
      </c>
      <c r="P31" s="38" t="s">
        <v>16</v>
      </c>
      <c r="Q31" s="38" t="s">
        <v>9</v>
      </c>
      <c r="R31" s="38" t="s">
        <v>389</v>
      </c>
      <c r="S31" s="38"/>
      <c r="T31" s="43"/>
      <c r="W31"/>
    </row>
    <row r="32" spans="1:23" ht="30.75" customHeight="1">
      <c r="A32" s="77" t="str">
        <f>'[1]S2 Maquette'!B32</f>
        <v xml:space="preserve">UE Découverte dans la mention (Anthropologie-ethnologie) ou dans le Portail </v>
      </c>
      <c r="B32" s="42" t="str">
        <f>'[1]S2 Maquette'!C32</f>
        <v>BLOC</v>
      </c>
      <c r="C32" s="40" t="str">
        <f>'[1]S2 Maquette'!F32</f>
        <v>Création</v>
      </c>
      <c r="D32" s="19"/>
      <c r="E32" s="19" t="s">
        <v>388</v>
      </c>
      <c r="F32" s="19" t="s">
        <v>388</v>
      </c>
      <c r="G32" s="38" t="s">
        <v>388</v>
      </c>
      <c r="H32" s="38" t="s">
        <v>388</v>
      </c>
      <c r="I32" s="38" t="s">
        <v>388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'[1]S2 Maquette'!B33</f>
        <v>Min 1 Max 1</v>
      </c>
      <c r="B33" s="42" t="str">
        <f>'[1]S2 Maquette'!C33</f>
        <v>OPTION</v>
      </c>
      <c r="C33" s="40" t="str">
        <f>'[1]S2 Maquette'!F33</f>
        <v>Création</v>
      </c>
      <c r="D33" s="19"/>
      <c r="E33" s="19" t="s">
        <v>388</v>
      </c>
      <c r="F33" s="19" t="s">
        <v>388</v>
      </c>
      <c r="G33" s="38" t="s">
        <v>388</v>
      </c>
      <c r="H33" s="38" t="s">
        <v>388</v>
      </c>
      <c r="I33" s="38" t="s">
        <v>388</v>
      </c>
      <c r="J33" s="38"/>
      <c r="K33" s="38" t="s">
        <v>16</v>
      </c>
      <c r="L33" s="38">
        <v>1</v>
      </c>
      <c r="M33" s="38"/>
      <c r="N33" s="38" t="s">
        <v>9</v>
      </c>
      <c r="O33" s="38" t="s">
        <v>390</v>
      </c>
      <c r="P33" s="38" t="s">
        <v>16</v>
      </c>
      <c r="Q33" s="38" t="s">
        <v>9</v>
      </c>
      <c r="R33" s="38" t="s">
        <v>390</v>
      </c>
      <c r="S33" s="38"/>
      <c r="T33" s="43"/>
      <c r="W33"/>
    </row>
    <row r="34" spans="1:23" ht="30.75" customHeight="1">
      <c r="A34" s="77" t="str">
        <f>'[1]S2 Maquette'!B34</f>
        <v>UED ethnologie 4 : Interculturalité : Regards croisés 2</v>
      </c>
      <c r="B34" s="42" t="str">
        <f>'[1]S2 Maquette'!C34</f>
        <v>UE</v>
      </c>
      <c r="C34" s="40" t="str">
        <f>'[1]S2 Maquette'!F34</f>
        <v>Création</v>
      </c>
      <c r="D34" s="19"/>
      <c r="E34" s="19" t="s">
        <v>388</v>
      </c>
      <c r="F34" s="19" t="s">
        <v>388</v>
      </c>
      <c r="G34" s="38" t="s">
        <v>388</v>
      </c>
      <c r="H34" s="38" t="s">
        <v>388</v>
      </c>
      <c r="I34" s="38" t="s">
        <v>388</v>
      </c>
      <c r="J34" s="38"/>
      <c r="K34" s="38" t="s">
        <v>16</v>
      </c>
      <c r="L34" s="38"/>
      <c r="M34" s="38"/>
      <c r="N34" s="38" t="s">
        <v>9</v>
      </c>
      <c r="O34" s="38" t="s">
        <v>390</v>
      </c>
      <c r="P34" s="38" t="s">
        <v>16</v>
      </c>
      <c r="Q34" s="38" t="s">
        <v>9</v>
      </c>
      <c r="R34" s="38" t="s">
        <v>390</v>
      </c>
      <c r="S34" s="38"/>
      <c r="T34" s="43"/>
      <c r="W34"/>
    </row>
    <row r="35" spans="1:23" ht="30.75" customHeight="1">
      <c r="A35" s="42">
        <f>'[1]S2 Maquette'!B35</f>
        <v>0</v>
      </c>
      <c r="B35" s="42">
        <f>'[1]S2 Maquette'!C35</f>
        <v>0</v>
      </c>
      <c r="C35" s="40">
        <f>'[1]S2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'[1]S2 Maquette'!B36</f>
        <v xml:space="preserve">UE Découverte dans le Portail </v>
      </c>
      <c r="B36" s="42" t="str">
        <f>'[1]S2 Maquette'!C36</f>
        <v>BLOC</v>
      </c>
      <c r="C36" s="40">
        <f>'[1]S2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'[1]S2 Maquette'!B37</f>
        <v>Min 1 Max 1</v>
      </c>
      <c r="B37" s="42" t="str">
        <f>'[1]S2 Maquette'!C37</f>
        <v>OPTION</v>
      </c>
      <c r="C37" s="40">
        <f>'[1]S2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'[1]S2 Maquette'!B38</f>
        <v>UE Découverte Sociologie</v>
      </c>
      <c r="B38" s="42" t="str">
        <f>'[1]S2 Maquette'!C38</f>
        <v>UE</v>
      </c>
      <c r="C38" s="40">
        <f>'[1]S2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>
        <f>'[1]S2 Maquette'!B39</f>
        <v>0</v>
      </c>
      <c r="B39" s="42" t="str">
        <f>'[1]S2 Maquette'!C39</f>
        <v>OPTION</v>
      </c>
      <c r="C39" s="40">
        <f>'[1]S2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'[1]S2 Maquette'!B40</f>
        <v>UED Sociologie 3</v>
      </c>
      <c r="B40" s="42" t="str">
        <f>'[1]S2 Maquette'!C40</f>
        <v>UE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'[1]S2 Maquette'!B41</f>
        <v>Genre et sociétés</v>
      </c>
      <c r="B41" s="42" t="str">
        <f>'[1]S2 Maquette'!C41</f>
        <v>ECUE</v>
      </c>
      <c r="C41" s="40">
        <f>'[1]S2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'[1]S2 Maquette'!B42</f>
        <v>Environnement et sociétés</v>
      </c>
      <c r="B42" s="42" t="str">
        <f>'[1]S2 Maquette'!C42</f>
        <v>ECUE</v>
      </c>
      <c r="C42" s="40">
        <f>'[1]S2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'[1]S2 Maquette'!B43</f>
        <v>UED Sociologie 4</v>
      </c>
      <c r="B43" s="42" t="str">
        <f>'[1]S2 Maquette'!C43</f>
        <v>UE</v>
      </c>
      <c r="C43" s="40">
        <f>'[1]S2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'[1]S2 Maquette'!B44</f>
        <v>Grands ouvrages 2</v>
      </c>
      <c r="B44" s="42" t="str">
        <f>'[1]S2 Maquette'!C44</f>
        <v>ECUE</v>
      </c>
      <c r="C44" s="40" t="str">
        <f>'[1]S2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'[1]S2 Maquette'!B45</f>
        <v>Méthodologies sociologiques 2</v>
      </c>
      <c r="B45" s="42" t="str">
        <f>'[1]S2 Maquette'!C45</f>
        <v>ECUE</v>
      </c>
      <c r="C45" s="40" t="str">
        <f>'[1]S2 Maquette'!F45</f>
        <v>Création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'[1]S2 Maquette'!B46</f>
        <v>UE Découverte géographie</v>
      </c>
      <c r="B46" s="42" t="str">
        <f>'[1]S2 Maquette'!C46</f>
        <v>UE</v>
      </c>
      <c r="C46" s="40">
        <f>'[1]S2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'[1]S2 Maquette'!B47</f>
        <v>Min 1 Max 1</v>
      </c>
      <c r="B47" s="42" t="str">
        <f>'[1]S2 Maquette'!C47</f>
        <v>OPTION</v>
      </c>
      <c r="C47" s="40">
        <f>'[1]S2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'[1]S2 Maquette'!B48</f>
        <v>UED géographie 3</v>
      </c>
      <c r="B48" s="42" t="str">
        <f>'[1]S2 Maquette'!C48</f>
        <v>UE</v>
      </c>
      <c r="C48" s="40">
        <f>'[1]S2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'[1]S2 Maquette'!B49</f>
        <v>Géographie humaine (urbaine et rurale)</v>
      </c>
      <c r="B49" s="42" t="str">
        <f>'[1]S2 Maquette'!C49</f>
        <v>ECUE</v>
      </c>
      <c r="C49" s="40">
        <f>'[1]S2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'[1]S2 Maquette'!B50</f>
        <v>Climatologie générale</v>
      </c>
      <c r="B50" s="42" t="str">
        <f>'[1]S2 Maquette'!C50</f>
        <v>ECUE</v>
      </c>
      <c r="C50" s="40">
        <f>'[1]S2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'[1]S2 Maquette'!B51</f>
        <v>UED géographie 4 : géographie appliquée aménagement 2</v>
      </c>
      <c r="B51" s="42" t="str">
        <f>'[1]S2 Maquette'!C51</f>
        <v>UE</v>
      </c>
      <c r="C51" s="40">
        <f>'[1]S2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'[1]S2 Maquette'!B52</f>
        <v>Biogeographie</v>
      </c>
      <c r="B52" s="42" t="str">
        <f>'[1]S2 Maquette'!C52</f>
        <v>ECUE</v>
      </c>
      <c r="C52" s="40">
        <f>'[1]S2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'[1]S2 Maquette'!B53</f>
        <v>Géographie des littoraux</v>
      </c>
      <c r="B53" s="42" t="str">
        <f>'[1]S2 Maquette'!C53</f>
        <v>ECUE</v>
      </c>
      <c r="C53" s="40">
        <f>'[1]S2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'[1]S2 Maquette'!B54</f>
        <v>UE découverte SEF</v>
      </c>
      <c r="B54" s="42" t="str">
        <f>'[1]S2 Maquette'!C54</f>
        <v>UE</v>
      </c>
      <c r="C54" s="40">
        <f>'[1]S2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'[1]S2 Maquette'!B55</f>
        <v>Min 1 Max 1</v>
      </c>
      <c r="B55" s="42" t="str">
        <f>'[1]S2 Maquette'!C55</f>
        <v>OPTION</v>
      </c>
      <c r="C55" s="40">
        <f>'[1]S2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'[1]S2 Maquette'!B56</f>
        <v>UED SEF 3 : Découverte du champ des SEF (2)</v>
      </c>
      <c r="B56" s="42" t="str">
        <f>'[1]S2 Maquette'!C56</f>
        <v>UE</v>
      </c>
      <c r="C56" s="40">
        <f>'[1]S2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'[1]S2 Maquette'!B57</f>
        <v xml:space="preserve">Méthodes d'enquête quantitatives en SEF </v>
      </c>
      <c r="B57" s="42" t="str">
        <f>'[1]S2 Maquette'!C57</f>
        <v>ECUE</v>
      </c>
      <c r="C57" s="40">
        <f>'[1]S2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'[1]S2 Maquette'!B58</f>
        <v xml:space="preserve">Méthodes d'enquête qualitatives en SEF </v>
      </c>
      <c r="B58" s="42" t="str">
        <f>'[1]S2 Maquette'!C58</f>
        <v>ECUE</v>
      </c>
      <c r="C58" s="40">
        <f>'[1]S2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'[1]S2 Maquette'!B59</f>
        <v>UED SEF 4 : Culture et Éducation</v>
      </c>
      <c r="B59" s="42" t="str">
        <f>'[1]S2 Maquette'!C59</f>
        <v>UE</v>
      </c>
      <c r="C59" s="40">
        <f>'[1]S2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'[1]S2 Maquette'!B60</f>
        <v>Culture scientifique et technologique 1</v>
      </c>
      <c r="B60" s="42" t="str">
        <f>'[1]S2 Maquette'!C60</f>
        <v>ECUE</v>
      </c>
      <c r="C60" s="40">
        <f>'[1]S2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'[1]S2 Maquette'!B61</f>
        <v>Éducation artistique et culturelle</v>
      </c>
      <c r="B61" s="42" t="str">
        <f>'[1]S2 Maquette'!C61</f>
        <v>ECUE</v>
      </c>
      <c r="C61" s="40">
        <f>'[1]S2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'[1]S2 Maquette'!B62</f>
        <v>Les éducations à (numérique, santé, développement durable, etc.) 1</v>
      </c>
      <c r="B62" s="42" t="str">
        <f>'[1]S2 Maquette'!C62</f>
        <v>ECUE</v>
      </c>
      <c r="C62" s="40">
        <f>'[1]S2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'[1]S2 Maquette'!B63</f>
        <v>UE découverte Histoire</v>
      </c>
      <c r="B63" s="42" t="str">
        <f>'[1]S2 Maquette'!C63</f>
        <v>UE</v>
      </c>
      <c r="C63" s="40">
        <f>'[1]S2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'[1]S2 Maquette'!B64</f>
        <v>ECUE Découverte Histoire 5 : la cité et l'historien 1</v>
      </c>
      <c r="B64" s="42" t="str">
        <f>'[1]S2 Maquette'!C64</f>
        <v>BLOC</v>
      </c>
      <c r="C64" s="40" t="str">
        <f>'[1]S2 Maquette'!F64</f>
        <v>Création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'[1]S2 Maquette'!B65</f>
        <v>Min 1 Max 1</v>
      </c>
      <c r="B65" s="42" t="str">
        <f>'[1]S2 Maquette'!C65</f>
        <v>OPTION</v>
      </c>
      <c r="C65" s="40">
        <f>'[1]S2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'[1]S2 Maquette'!B66</f>
        <v>la cité et l'historien (histoire ancienne et médiévale)</v>
      </c>
      <c r="B66" s="42" t="str">
        <f>'[1]S2 Maquette'!C66</f>
        <v>ECUE</v>
      </c>
      <c r="C66" s="40" t="str">
        <f>'[1]S2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'[1]S2 Maquette'!B67</f>
        <v>la cité et l'historien (histoire moderne et contemporaine)</v>
      </c>
      <c r="B67" s="42" t="str">
        <f>'[1]S2 Maquette'!C67</f>
        <v>ECUE</v>
      </c>
      <c r="C67" s="40" t="str">
        <f>'[1]S2 Maquette'!F67</f>
        <v>Création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'[1]S2 Maquette'!B68</f>
        <v>ECUE Découverte Histoire 6 : thématiques périodiques 3</v>
      </c>
      <c r="B68" s="42" t="str">
        <f>'[1]S2 Maquette'!C68</f>
        <v>BLOC</v>
      </c>
      <c r="C68" s="40" t="str">
        <f>'[1]S2 Maquette'!F68</f>
        <v>Modification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'[1]S2 Maquette'!B69</f>
        <v>Min 1 Max 1</v>
      </c>
      <c r="B69" s="42" t="str">
        <f>'[1]S2 Maquette'!C69</f>
        <v>OPTION</v>
      </c>
      <c r="C69" s="40">
        <f>'[1]S2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'[1]S2 Maquette'!B70</f>
        <v>UED14 Préhistoire</v>
      </c>
      <c r="B70" s="42" t="str">
        <f>'[1]S2 Maquette'!C70</f>
        <v>ECUE</v>
      </c>
      <c r="C70" s="40">
        <f>'[1]S2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'[1]S2 Maquette'!B71</f>
        <v>UED15 Histoire ancienne</v>
      </c>
      <c r="B71" s="42" t="str">
        <f>'[1]S2 Maquette'!C71</f>
        <v>ECUE</v>
      </c>
      <c r="C71" s="40">
        <f>'[1]S2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'[1]S2 Maquette'!B72</f>
        <v>UED16 Histoire ancienne</v>
      </c>
      <c r="B72" s="42" t="str">
        <f>'[1]S2 Maquette'!C72</f>
        <v>ECUE</v>
      </c>
      <c r="C72" s="40">
        <f>'[1]S2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'[1]S2 Maquette'!B73</f>
        <v>UED17 Histoire ancienne</v>
      </c>
      <c r="B73" s="42" t="str">
        <f>'[1]S2 Maquette'!C73</f>
        <v>ECUE</v>
      </c>
      <c r="C73" s="40">
        <f>'[1]S2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'[1]S2 Maquette'!B74</f>
        <v>UED18 Histoire médiévale</v>
      </c>
      <c r="B74" s="42" t="str">
        <f>'[1]S2 Maquette'!C74</f>
        <v>ECUE</v>
      </c>
      <c r="C74" s="40">
        <f>'[1]S2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'[1]S2 Maquette'!B75</f>
        <v>UED19 Histoire médiévale</v>
      </c>
      <c r="B75" s="42" t="str">
        <f>'[1]S2 Maquette'!C75</f>
        <v>ECUE</v>
      </c>
      <c r="C75" s="40">
        <f>'[1]S2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'[1]S2 Maquette'!B76</f>
        <v>UED20 Histoire médiévale</v>
      </c>
      <c r="B76" s="42" t="str">
        <f>'[1]S2 Maquette'!C76</f>
        <v>ECUE</v>
      </c>
      <c r="C76" s="40">
        <f>'[1]S2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'[1]S2 Maquette'!B77</f>
        <v xml:space="preserve">UED21 Histoire moderne </v>
      </c>
      <c r="B77" s="42" t="str">
        <f>'[1]S2 Maquette'!C77</f>
        <v>ECUE</v>
      </c>
      <c r="C77" s="40">
        <f>'[1]S2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'[1]S2 Maquette'!B78</f>
        <v xml:space="preserve">UED22 Histoire moderne </v>
      </c>
      <c r="B78" s="42" t="str">
        <f>'[1]S2 Maquette'!C78</f>
        <v>ECUE</v>
      </c>
      <c r="C78" s="40">
        <f>'[1]S2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'[1]S2 Maquette'!B79</f>
        <v>UED23 Histoire moderne</v>
      </c>
      <c r="B79" s="42" t="str">
        <f>'[1]S2 Maquette'!C79</f>
        <v>ECUE</v>
      </c>
      <c r="C79" s="40">
        <f>'[1]S2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'[1]S2 Maquette'!B80</f>
        <v>UED24  Histoire contemporaine</v>
      </c>
      <c r="B80" s="42" t="str">
        <f>'[1]S2 Maquette'!C80</f>
        <v>ECUE</v>
      </c>
      <c r="C80" s="40">
        <f>'[1]S2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'[1]S2 Maquette'!B81</f>
        <v>UED25 Histoire contemporaine</v>
      </c>
      <c r="B81" s="42" t="str">
        <f>'[1]S2 Maquette'!C81</f>
        <v>ECUE</v>
      </c>
      <c r="C81" s="40">
        <f>'[1]S2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'[1]S2 Maquette'!B82</f>
        <v>UED26 Histoire contemporaine</v>
      </c>
      <c r="B82" s="42" t="str">
        <f>'[1]S2 Maquette'!C82</f>
        <v>ECUE</v>
      </c>
      <c r="C82" s="40">
        <f>'[1]S2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'[1]S2 Maquette'!B83</f>
        <v xml:space="preserve">UE Découverte dans le Portail </v>
      </c>
      <c r="B83" s="42" t="str">
        <f>'[1]S2 Maquette'!C83</f>
        <v>UE</v>
      </c>
      <c r="C83" s="40">
        <f>'[1]S2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'[1]S2 Maquette'!B84</f>
        <v>Min1 max1</v>
      </c>
      <c r="B84" s="42" t="str">
        <f>'[1]S2 Maquette'!C84</f>
        <v>OPTION</v>
      </c>
      <c r="C84" s="40">
        <f>'[1]S2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'[1]S2 Maquette'!B85</f>
        <v>UE Découverte Sociologie</v>
      </c>
      <c r="B85" s="42" t="str">
        <f>'[1]S2 Maquette'!C85</f>
        <v>UE</v>
      </c>
      <c r="C85" s="40">
        <f>'[1]S2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'[1]S2 Maquette'!B86</f>
        <v>0</v>
      </c>
      <c r="B86" s="42" t="str">
        <f>'[1]S2 Maquette'!C86</f>
        <v>OPTION</v>
      </c>
      <c r="C86" s="40">
        <f>'[1]S2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'[1]S2 Maquette'!B87</f>
        <v>UED Sociologie 3</v>
      </c>
      <c r="B87" s="42" t="str">
        <f>'[1]S2 Maquette'!C87</f>
        <v>UE</v>
      </c>
      <c r="C87" s="40">
        <f>'[1]S2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'[1]S2 Maquette'!B88</f>
        <v>Genre et sociétés</v>
      </c>
      <c r="B88" s="42" t="str">
        <f>'[1]S2 Maquette'!C88</f>
        <v>ECUE</v>
      </c>
      <c r="C88" s="40">
        <f>'[1]S2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'[1]S2 Maquette'!B89</f>
        <v>Environnement et sociétés</v>
      </c>
      <c r="B89" s="42" t="str">
        <f>'[1]S2 Maquette'!C89</f>
        <v>ECUE</v>
      </c>
      <c r="C89" s="40">
        <f>'[1]S2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'[1]S2 Maquette'!B90</f>
        <v>UED Sociologie 4</v>
      </c>
      <c r="B90" s="42" t="str">
        <f>'[1]S2 Maquette'!C90</f>
        <v>UE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'[1]S2 Maquette'!B91</f>
        <v>Grands ouvrages 2</v>
      </c>
      <c r="B91" s="42" t="str">
        <f>'[1]S2 Maquette'!C91</f>
        <v>ECUE</v>
      </c>
      <c r="C91" s="40" t="str">
        <f>'[1]S2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'[1]S2 Maquette'!B92</f>
        <v>Méthodologies sociologiques 2</v>
      </c>
      <c r="B92" s="42" t="str">
        <f>'[1]S2 Maquette'!C92</f>
        <v>ECUE</v>
      </c>
      <c r="C92" s="40" t="str">
        <f>'[1]S2 Maquette'!F92</f>
        <v>Création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 t="str">
        <f>'[1]S2 Maquette'!B93</f>
        <v>UE découverte géographie</v>
      </c>
      <c r="B93" s="42" t="str">
        <f>'[1]S2 Maquette'!C93</f>
        <v>UE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'[1]S2 Maquette'!B94</f>
        <v>Min 1 Max 1</v>
      </c>
      <c r="B94" s="42" t="str">
        <f>'[1]S2 Maquette'!C94</f>
        <v>OPTION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'[1]S2 Maquette'!B95</f>
        <v>UED géographie 3</v>
      </c>
      <c r="B95" s="42" t="str">
        <f>'[1]S2 Maquette'!C95</f>
        <v>UE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'[1]S2 Maquette'!B96</f>
        <v>Géographie humaine (urbaine et rurale)</v>
      </c>
      <c r="B96" s="42" t="str">
        <f>'[1]S2 Maquette'!C96</f>
        <v>ECUE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'[1]S2 Maquette'!B97</f>
        <v>Climatologie générale</v>
      </c>
      <c r="B97" s="42" t="str">
        <f>'[1]S2 Maquette'!C97</f>
        <v>ECUE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'[1]S2 Maquette'!B98</f>
        <v>UED géographie 4 : géographie appliquée aménagement 2</v>
      </c>
      <c r="B98" s="42" t="str">
        <f>'[1]S2 Maquette'!C98</f>
        <v>UE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'[1]S2 Maquette'!B99</f>
        <v>Biogeographie</v>
      </c>
      <c r="B99" s="42" t="str">
        <f>'[1]S2 Maquette'!C99</f>
        <v>ECUE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'[1]S2 Maquette'!B100</f>
        <v>Géographie des littoraux</v>
      </c>
      <c r="B100" s="42" t="str">
        <f>'[1]S2 Maquette'!C100</f>
        <v>ECUE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 t="str">
        <f>'[1]S2 Maquette'!B101</f>
        <v>UE découverte SEF</v>
      </c>
      <c r="B101" s="42" t="str">
        <f>'[1]S2 Maquette'!C101</f>
        <v>UE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'[1]S2 Maquette'!B102</f>
        <v>Min 1 Max 1</v>
      </c>
      <c r="B102" s="42" t="str">
        <f>'[1]S2 Maquette'!C102</f>
        <v>OPTION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'[1]S2 Maquette'!B103</f>
        <v>UED SEF 3 : Découverte du champ des SEF (2)</v>
      </c>
      <c r="B103" s="42" t="str">
        <f>'[1]S2 Maquette'!C103</f>
        <v>UE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'[1]S2 Maquette'!B104</f>
        <v xml:space="preserve">Méthodes d'enquête quantitatives en SEF </v>
      </c>
      <c r="B104" s="42" t="str">
        <f>'[1]S2 Maquette'!C104</f>
        <v>ECUE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'[1]S2 Maquette'!B105</f>
        <v xml:space="preserve">Méthodes d'enquête qualitatives en SEF </v>
      </c>
      <c r="B105" s="42" t="str">
        <f>'[1]S2 Maquette'!C105</f>
        <v>ECUE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'[1]S2 Maquette'!B106</f>
        <v>UED SEF 4 : Culture et Éducation</v>
      </c>
      <c r="B106" s="42" t="str">
        <f>'[1]S2 Maquette'!C106</f>
        <v>UE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'[1]S2 Maquette'!B107</f>
        <v>Culture scientifique et technologique 1</v>
      </c>
      <c r="B107" s="42" t="str">
        <f>'[1]S2 Maquette'!C107</f>
        <v>ECUE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'[1]S2 Maquette'!B108</f>
        <v>Éducation artistique et culturelle</v>
      </c>
      <c r="B108" s="42" t="str">
        <f>'[1]S2 Maquette'!C108</f>
        <v>ECUE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'[1]S2 Maquette'!B109</f>
        <v>Les éducations à (numérique, santé, développement durable, etc.) 1</v>
      </c>
      <c r="B109" s="42" t="str">
        <f>'[1]S2 Maquette'!C109</f>
        <v>ECUE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'[1]S2 Maquette'!B110</f>
        <v>UE découverte Histoire</v>
      </c>
      <c r="B110" s="42" t="str">
        <f>'[1]S2 Maquette'!C110</f>
        <v>UE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'[1]S2 Maquette'!B111</f>
        <v>ECUE Découverte Histoire 5 : la cité et l'historien 1</v>
      </c>
      <c r="B111" s="42" t="str">
        <f>'[1]S2 Maquette'!C111</f>
        <v>BLOC</v>
      </c>
      <c r="C111" s="40" t="str">
        <f>'[1]S2 Maquette'!F111</f>
        <v>Création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'[1]S2 Maquette'!B112</f>
        <v>Min 1 Max 1</v>
      </c>
      <c r="B112" s="42" t="str">
        <f>'[1]S2 Maquette'!C112</f>
        <v>OPTION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'[1]S2 Maquette'!B113</f>
        <v>la cité et l'historien (histoire ancienne et médiévale)</v>
      </c>
      <c r="B113" s="42" t="str">
        <f>'[1]S2 Maquette'!C113</f>
        <v>ECUE</v>
      </c>
      <c r="C113" s="40" t="str">
        <f>'[1]S2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'[1]S2 Maquette'!B114</f>
        <v>la cité et l'historien (histoire moderne et contemporaine)</v>
      </c>
      <c r="B114" s="42" t="str">
        <f>'[1]S2 Maquette'!C114</f>
        <v>ECUE</v>
      </c>
      <c r="C114" s="40" t="str">
        <f>'[1]S2 Maquette'!F114</f>
        <v>Création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'[1]S2 Maquette'!B115</f>
        <v>ECUE Découverte Histoire 6 : thématiques périodiques 3</v>
      </c>
      <c r="B115" s="42" t="str">
        <f>'[1]S2 Maquette'!C115</f>
        <v>BLOC</v>
      </c>
      <c r="C115" s="40" t="str">
        <f>'[1]S2 Maquette'!F115</f>
        <v>Modification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'[1]S2 Maquette'!B116</f>
        <v>Min 1 Max 1</v>
      </c>
      <c r="B116" s="42" t="str">
        <f>'[1]S2 Maquette'!C116</f>
        <v>OPTION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'[1]S2 Maquette'!B117</f>
        <v>UED14 Préhistoire</v>
      </c>
      <c r="B117" s="42" t="str">
        <f>'[1]S2 Maquette'!C117</f>
        <v>ECUE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'[1]S2 Maquette'!B118</f>
        <v>UED15 Histoire ancienne</v>
      </c>
      <c r="B118" s="42" t="str">
        <f>'[1]S2 Maquette'!C118</f>
        <v>ECUE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'[1]S2 Maquette'!B119</f>
        <v>UED16 Histoire ancienne</v>
      </c>
      <c r="B119" s="42" t="str">
        <f>'[1]S2 Maquette'!C119</f>
        <v>ECUE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'[1]S2 Maquette'!B120</f>
        <v>UED17 Histoire ancienne</v>
      </c>
      <c r="B120" s="42" t="str">
        <f>'[1]S2 Maquette'!C120</f>
        <v>ECUE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'[1]S2 Maquette'!B121</f>
        <v>UED18 Histoire médiévale</v>
      </c>
      <c r="B121" s="42" t="str">
        <f>'[1]S2 Maquette'!C121</f>
        <v>ECUE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'[1]S2 Maquette'!B122</f>
        <v>UED19 Histoire médiévale</v>
      </c>
      <c r="B122" s="42" t="str">
        <f>'[1]S2 Maquette'!C122</f>
        <v>ECUE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'[1]S2 Maquette'!B123</f>
        <v>UED20 Histoire médiévale</v>
      </c>
      <c r="B123" s="42" t="str">
        <f>'[1]S2 Maquette'!C123</f>
        <v>ECUE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'[1]S2 Maquette'!B124</f>
        <v xml:space="preserve">UED21 Histoire moderne </v>
      </c>
      <c r="B124" s="42" t="str">
        <f>'[1]S2 Maquette'!C124</f>
        <v>ECUE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'[1]S2 Maquette'!B125</f>
        <v xml:space="preserve">UED22 Histoire moderne </v>
      </c>
      <c r="B125" s="42" t="str">
        <f>'[1]S2 Maquette'!C125</f>
        <v>ECUE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'[1]S2 Maquette'!B126</f>
        <v>UED23 Histoire moderne</v>
      </c>
      <c r="B126" s="42" t="str">
        <f>'[1]S2 Maquette'!C126</f>
        <v>ECUE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'[1]S2 Maquette'!B127</f>
        <v>UED24  Histoire contemporaine</v>
      </c>
      <c r="B127" s="42" t="str">
        <f>'[1]S2 Maquette'!C127</f>
        <v>ECUE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'[1]S2 Maquette'!B128</f>
        <v>UED25 Histoire contemporaine</v>
      </c>
      <c r="B128" s="42" t="str">
        <f>'[1]S2 Maquette'!C128</f>
        <v>ECUE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 t="str">
        <f>'[1]S2 Maquette'!B129</f>
        <v>UED26 Histoire contemporaine</v>
      </c>
      <c r="B129" s="42" t="str">
        <f>'[1]S2 Maquette'!C129</f>
        <v>ECUE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5" priority="24">
      <formula>$C1="OPTION"</formula>
    </cfRule>
    <cfRule type="expression" dxfId="264" priority="23">
      <formula>$C1="BLOC"</formula>
    </cfRule>
    <cfRule type="expression" dxfId="263" priority="22">
      <formula>$C1="Parcours Pédagogique"</formula>
    </cfRule>
  </conditionalFormatting>
  <conditionalFormatting sqref="A27:M33">
    <cfRule type="expression" dxfId="262" priority="13">
      <formula>$C27="Modification MCC"</formula>
    </cfRule>
    <cfRule type="expression" dxfId="261" priority="14">
      <formula>$C27="Modification"</formula>
    </cfRule>
    <cfRule type="expression" dxfId="260" priority="15">
      <formula>$C27="Création"</formula>
    </cfRule>
    <cfRule type="expression" dxfId="259" priority="16">
      <formula>$C27="Fermeture"</formula>
    </cfRule>
  </conditionalFormatting>
  <conditionalFormatting sqref="A18:S26 T18 S27:S33 A34:S300">
    <cfRule type="expression" dxfId="258" priority="29">
      <formula>$C18="Modification MCC"</formula>
    </cfRule>
  </conditionalFormatting>
  <conditionalFormatting sqref="B1:S7 C8:S9 C10 E10 J10:S11 B12:M12 P12 B13:L13 B14:N14 P14:S17 B15:M17 B301:S999">
    <cfRule type="expression" dxfId="257" priority="28">
      <formula>$D1="Fermeture"</formula>
    </cfRule>
    <cfRule type="expression" dxfId="256" priority="27">
      <formula>$D1="Création"</formula>
    </cfRule>
    <cfRule type="expression" dxfId="255" priority="26">
      <formula>$D1="Modification"</formula>
    </cfRule>
  </conditionalFormatting>
  <conditionalFormatting sqref="B1:S7 C8:S9 J10:S11 B12:M12 B13:L13 B14:N14 B15:M17 P14:S17 B301:S999 C10 E10 P12">
    <cfRule type="expression" dxfId="254" priority="25">
      <formula>$D1="Modification MCC"</formula>
    </cfRule>
  </conditionalFormatting>
  <conditionalFormatting sqref="C1:S9 C10 E10 J10:S11">
    <cfRule type="expression" dxfId="253" priority="19">
      <formula>$B1="Option"</formula>
    </cfRule>
  </conditionalFormatting>
  <conditionalFormatting sqref="C12:S1001">
    <cfRule type="expression" dxfId="252" priority="1">
      <formula>$B12="Option"</formula>
    </cfRule>
  </conditionalFormatting>
  <conditionalFormatting sqref="J1:J26">
    <cfRule type="expression" dxfId="251" priority="21">
      <formula>$I1="NON"</formula>
    </cfRule>
  </conditionalFormatting>
  <conditionalFormatting sqref="J27:J1001">
    <cfRule type="expression" dxfId="250" priority="12">
      <formula>$I27="NON"</formula>
    </cfRule>
  </conditionalFormatting>
  <conditionalFormatting sqref="L18:L26 L34:L300">
    <cfRule type="expression" dxfId="249" priority="34">
      <formula>$K18="CCI (CC Intégral)"</formula>
    </cfRule>
  </conditionalFormatting>
  <conditionalFormatting sqref="L27:L33">
    <cfRule type="expression" dxfId="248" priority="18">
      <formula>$K27="CCI (CC Intégral)"</formula>
    </cfRule>
  </conditionalFormatting>
  <conditionalFormatting sqref="L27:M33">
    <cfRule type="expression" dxfId="247" priority="17">
      <formula>$K27="CT (Contrôle terminal)"</formula>
    </cfRule>
  </conditionalFormatting>
  <conditionalFormatting sqref="M1:M26 L18:L26 L34:L300 M34:M1001">
    <cfRule type="expression" dxfId="246" priority="33">
      <formula>$K1="CT (Contrôle terminal)"</formula>
    </cfRule>
  </conditionalFormatting>
  <conditionalFormatting sqref="N1:O1001">
    <cfRule type="expression" dxfId="245" priority="2">
      <formula>$K1="CCI (CC Intégral)"</formula>
    </cfRule>
  </conditionalFormatting>
  <conditionalFormatting sqref="N27:O33">
    <cfRule type="expression" dxfId="244" priority="6">
      <formula>$C27="Fermeture"</formula>
    </cfRule>
    <cfRule type="expression" dxfId="243" priority="5">
      <formula>$C27="Création"</formula>
    </cfRule>
    <cfRule type="expression" dxfId="242" priority="4">
      <formula>$C27="Modification"</formula>
    </cfRule>
    <cfRule type="expression" dxfId="241" priority="3">
      <formula>$C27="Modification MCC"</formula>
    </cfRule>
  </conditionalFormatting>
  <conditionalFormatting sqref="P27:R33">
    <cfRule type="expression" dxfId="240" priority="11">
      <formula>$C27="Fermeture"</formula>
    </cfRule>
    <cfRule type="expression" dxfId="239" priority="10">
      <formula>$C27="Création"</formula>
    </cfRule>
    <cfRule type="expression" dxfId="238" priority="9">
      <formula>$C27="Modification"</formula>
    </cfRule>
    <cfRule type="expression" dxfId="237" priority="8">
      <formula>$C27="Modification MCC"</formula>
    </cfRule>
  </conditionalFormatting>
  <conditionalFormatting sqref="Q1:R1001">
    <cfRule type="expression" dxfId="236" priority="7">
      <formula>$P1="Autres"</formula>
    </cfRule>
  </conditionalFormatting>
  <conditionalFormatting sqref="S1:S1001 T18">
    <cfRule type="expression" dxfId="235" priority="20">
      <formula>$P1="CT (Contrôle terminal)"</formula>
    </cfRule>
  </conditionalFormatting>
  <conditionalFormatting sqref="T18 A18:S26 S27:S33 A34:S300">
    <cfRule type="expression" dxfId="234" priority="30">
      <formula>$C18="Modification"</formula>
    </cfRule>
    <cfRule type="expression" dxfId="233" priority="31">
      <formula>$C18="Création"</formula>
    </cfRule>
    <cfRule type="expression" dxfId="232" priority="32">
      <formula>$C18="Fermeture"</formula>
    </cfRule>
  </conditionalFormatting>
  <dataValidations count="6">
    <dataValidation type="list" allowBlank="1" showInputMessage="1" showErrorMessage="1" sqref="E19:I300" xr:uid="{786B31EC-ECB4-4615-B71D-981663405E20}">
      <formula1>"OUI, NON"</formula1>
    </dataValidation>
    <dataValidation type="list" allowBlank="1" showInputMessage="1" showErrorMessage="1" sqref="P19:P300" xr:uid="{9340A94E-84F7-4EC9-8558-2B42E5AB3334}">
      <formula1>"CT (Contrôle terminal), Autres"</formula1>
    </dataValidation>
    <dataValidation type="list" allowBlank="1" showInputMessage="1" showErrorMessage="1" sqref="D1:D6" xr:uid="{17FBDF0A-4F27-44D3-89E1-C86EFDFB944B}">
      <formula1>"Obligatoire, Facultatif, Complémentaire"</formula1>
    </dataValidation>
    <dataValidation type="list" allowBlank="1" showInputMessage="1" showErrorMessage="1" sqref="C23:C300" xr:uid="{66E6DB92-8773-41E3-BF84-620A9ABD659B}">
      <formula1>"Modification MCC"</formula1>
    </dataValidation>
    <dataValidation type="list" allowBlank="1" showInputMessage="1" showErrorMessage="1" sqref="K19:K300" xr:uid="{829BF9E0-86B5-45E8-A618-50949F5D3833}">
      <formula1>List_Controle2</formula1>
    </dataValidation>
    <dataValidation type="list" allowBlank="1" showInputMessage="1" showErrorMessage="1" sqref="Q19:Q300 N19:N300" xr:uid="{967EC36B-9D11-4B79-A8C0-0F80CF8468E1}">
      <formula1>List_Controle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2B046F-8198-4C4A-97FC-3D30D07FAA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2025-07-23T08:20:29Z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